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40" yWindow="-255" windowWidth="15420" windowHeight="7350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10" r:id="rId6"/>
  </sheets>
  <calcPr calcId="124519"/>
</workbook>
</file>

<file path=xl/calcChain.xml><?xml version="1.0" encoding="utf-8"?>
<calcChain xmlns="http://schemas.openxmlformats.org/spreadsheetml/2006/main">
  <c r="I9" i="10"/>
  <c r="G37"/>
  <c r="G28"/>
  <c r="G39" s="1"/>
  <c r="G41" s="1"/>
  <c r="G21"/>
  <c r="G12"/>
  <c r="G23"/>
  <c r="F28" i="7"/>
  <c r="F39" s="1"/>
  <c r="F41" s="1"/>
  <c r="F12"/>
  <c r="F23"/>
  <c r="J8"/>
  <c r="J7"/>
  <c r="H9"/>
  <c r="H8"/>
  <c r="H7"/>
  <c r="J9" i="6"/>
  <c r="J10"/>
  <c r="J11"/>
  <c r="J13"/>
  <c r="J14"/>
  <c r="J21" s="1"/>
  <c r="J15"/>
  <c r="J16"/>
  <c r="J17"/>
  <c r="J18"/>
  <c r="J19"/>
  <c r="J20"/>
  <c r="J22"/>
  <c r="J24"/>
  <c r="J25"/>
  <c r="J28" s="1"/>
  <c r="J26"/>
  <c r="J27"/>
  <c r="J29"/>
  <c r="J30"/>
  <c r="J37" s="1"/>
  <c r="J39" s="1"/>
  <c r="J31"/>
  <c r="J32"/>
  <c r="J33"/>
  <c r="J34"/>
  <c r="J35"/>
  <c r="J36"/>
  <c r="J38"/>
  <c r="J40"/>
  <c r="F8"/>
  <c r="F7"/>
  <c r="J8"/>
  <c r="J7"/>
  <c r="J12" s="1"/>
  <c r="H12"/>
  <c r="H23"/>
  <c r="H41"/>
  <c r="H37" i="10"/>
  <c r="F37"/>
  <c r="E37"/>
  <c r="D37"/>
  <c r="C37"/>
  <c r="I36"/>
  <c r="I35"/>
  <c r="I34"/>
  <c r="I33"/>
  <c r="I32"/>
  <c r="I31"/>
  <c r="I30"/>
  <c r="I37"/>
  <c r="H28"/>
  <c r="H39" s="1"/>
  <c r="F28"/>
  <c r="F39" s="1"/>
  <c r="E28"/>
  <c r="E39" s="1"/>
  <c r="D28"/>
  <c r="D39" s="1"/>
  <c r="C28"/>
  <c r="C39" s="1"/>
  <c r="I28"/>
  <c r="I39" s="1"/>
  <c r="I27"/>
  <c r="I26"/>
  <c r="I25"/>
  <c r="H21"/>
  <c r="F21"/>
  <c r="E21"/>
  <c r="D21"/>
  <c r="C21"/>
  <c r="I20"/>
  <c r="I19"/>
  <c r="I18"/>
  <c r="I17"/>
  <c r="I16"/>
  <c r="I15"/>
  <c r="I14"/>
  <c r="I21"/>
  <c r="H12"/>
  <c r="H23" s="1"/>
  <c r="H41" s="1"/>
  <c r="F12"/>
  <c r="F23" s="1"/>
  <c r="F41" s="1"/>
  <c r="E12"/>
  <c r="D12"/>
  <c r="D23" s="1"/>
  <c r="D41" s="1"/>
  <c r="C12"/>
  <c r="C23" s="1"/>
  <c r="I11"/>
  <c r="I10"/>
  <c r="I8"/>
  <c r="I7"/>
  <c r="E23"/>
  <c r="AB13" i="5"/>
  <c r="AB14"/>
  <c r="AB21" s="1"/>
  <c r="AB15"/>
  <c r="AB16"/>
  <c r="AB17"/>
  <c r="AB18"/>
  <c r="AB19"/>
  <c r="AB20"/>
  <c r="AB22"/>
  <c r="AB24"/>
  <c r="AB25"/>
  <c r="AB26"/>
  <c r="AB27"/>
  <c r="AB29"/>
  <c r="AB30"/>
  <c r="AB31"/>
  <c r="AB32"/>
  <c r="AB33"/>
  <c r="AB34"/>
  <c r="AB35"/>
  <c r="AB36"/>
  <c r="AB38"/>
  <c r="AB40"/>
  <c r="AB11"/>
  <c r="AB9"/>
  <c r="AB8"/>
  <c r="AB7"/>
  <c r="AB10"/>
  <c r="N8"/>
  <c r="N7"/>
  <c r="N37"/>
  <c r="N28"/>
  <c r="N39" s="1"/>
  <c r="N21"/>
  <c r="N12"/>
  <c r="D12" i="4"/>
  <c r="I28" i="5"/>
  <c r="I39"/>
  <c r="I41" s="1"/>
  <c r="D11" i="1"/>
  <c r="F11"/>
  <c r="H9"/>
  <c r="H8"/>
  <c r="H7"/>
  <c r="H6"/>
  <c r="H10"/>
  <c r="F20"/>
  <c r="F22"/>
  <c r="F36"/>
  <c r="F27"/>
  <c r="F38"/>
  <c r="J9" i="7"/>
  <c r="J10"/>
  <c r="J11"/>
  <c r="D12"/>
  <c r="H12"/>
  <c r="J13"/>
  <c r="J14"/>
  <c r="J15"/>
  <c r="J16"/>
  <c r="J17"/>
  <c r="J18"/>
  <c r="J19"/>
  <c r="J20"/>
  <c r="J22"/>
  <c r="J24"/>
  <c r="J25"/>
  <c r="J26"/>
  <c r="J27"/>
  <c r="D28"/>
  <c r="J29"/>
  <c r="J30"/>
  <c r="J31"/>
  <c r="J32"/>
  <c r="J33"/>
  <c r="J34"/>
  <c r="J35"/>
  <c r="J36"/>
  <c r="J38"/>
  <c r="J40"/>
  <c r="H21"/>
  <c r="H37"/>
  <c r="H28"/>
  <c r="H39"/>
  <c r="D21"/>
  <c r="D37"/>
  <c r="D12" i="6"/>
  <c r="F12"/>
  <c r="F21"/>
  <c r="F23"/>
  <c r="F37"/>
  <c r="F28"/>
  <c r="F39"/>
  <c r="D21"/>
  <c r="D37"/>
  <c r="D28"/>
  <c r="G21" i="5"/>
  <c r="G12"/>
  <c r="G23"/>
  <c r="G37"/>
  <c r="G28"/>
  <c r="G39"/>
  <c r="S12"/>
  <c r="K12"/>
  <c r="S21"/>
  <c r="S23"/>
  <c r="S37"/>
  <c r="S39" s="1"/>
  <c r="S28"/>
  <c r="U21"/>
  <c r="U12"/>
  <c r="U23"/>
  <c r="U37"/>
  <c r="U39" s="1"/>
  <c r="U28"/>
  <c r="K21"/>
  <c r="K23" s="1"/>
  <c r="K41" s="1"/>
  <c r="K37"/>
  <c r="K28"/>
  <c r="K39"/>
  <c r="K8" i="4"/>
  <c r="K9"/>
  <c r="K10"/>
  <c r="K11"/>
  <c r="F12"/>
  <c r="H12"/>
  <c r="J12"/>
  <c r="K13"/>
  <c r="K14"/>
  <c r="K15"/>
  <c r="K16"/>
  <c r="K17"/>
  <c r="K18"/>
  <c r="K19"/>
  <c r="K20"/>
  <c r="K22"/>
  <c r="K24"/>
  <c r="K25"/>
  <c r="K26"/>
  <c r="K27"/>
  <c r="H28"/>
  <c r="D28"/>
  <c r="K29"/>
  <c r="K30"/>
  <c r="K31"/>
  <c r="K32"/>
  <c r="K33"/>
  <c r="K34"/>
  <c r="K35"/>
  <c r="K36"/>
  <c r="K38"/>
  <c r="K40"/>
  <c r="K7"/>
  <c r="H21"/>
  <c r="H23" s="1"/>
  <c r="H37"/>
  <c r="H39"/>
  <c r="F21"/>
  <c r="F23"/>
  <c r="F37"/>
  <c r="F28"/>
  <c r="F39"/>
  <c r="F41" s="1"/>
  <c r="D21"/>
  <c r="D23"/>
  <c r="D37"/>
  <c r="D39"/>
  <c r="J21"/>
  <c r="J37"/>
  <c r="J28"/>
  <c r="J39"/>
  <c r="K39" s="1"/>
  <c r="E11" i="1"/>
  <c r="H12"/>
  <c r="H13"/>
  <c r="H14"/>
  <c r="H15"/>
  <c r="H16"/>
  <c r="H17"/>
  <c r="H18"/>
  <c r="H19"/>
  <c r="H21"/>
  <c r="H23"/>
  <c r="H24"/>
  <c r="H25"/>
  <c r="H26"/>
  <c r="D27"/>
  <c r="H28"/>
  <c r="H29"/>
  <c r="H30"/>
  <c r="H31"/>
  <c r="H32"/>
  <c r="H33"/>
  <c r="H34"/>
  <c r="H35"/>
  <c r="H37"/>
  <c r="H39"/>
  <c r="D20"/>
  <c r="D22" s="1"/>
  <c r="D36"/>
  <c r="F11" i="5"/>
  <c r="C11" i="4"/>
  <c r="C12"/>
  <c r="C10" i="1"/>
  <c r="C8"/>
  <c r="C11"/>
  <c r="F37" i="5"/>
  <c r="H37"/>
  <c r="J37"/>
  <c r="L37"/>
  <c r="M37"/>
  <c r="O37"/>
  <c r="P37"/>
  <c r="Q37"/>
  <c r="Q39" s="1"/>
  <c r="R37"/>
  <c r="R39" s="1"/>
  <c r="T37"/>
  <c r="T39" s="1"/>
  <c r="V37"/>
  <c r="V39" s="1"/>
  <c r="W37"/>
  <c r="W39" s="1"/>
  <c r="X37"/>
  <c r="X39" s="1"/>
  <c r="Y37"/>
  <c r="Y39" s="1"/>
  <c r="Z37"/>
  <c r="Z39" s="1"/>
  <c r="AA37"/>
  <c r="AA39" s="1"/>
  <c r="F28"/>
  <c r="H28"/>
  <c r="J28"/>
  <c r="J39" s="1"/>
  <c r="L28"/>
  <c r="M28"/>
  <c r="M39" s="1"/>
  <c r="O28"/>
  <c r="P28"/>
  <c r="Q28"/>
  <c r="R28"/>
  <c r="T28"/>
  <c r="V28"/>
  <c r="W28"/>
  <c r="X28"/>
  <c r="Y28"/>
  <c r="Z28"/>
  <c r="AA28"/>
  <c r="F21"/>
  <c r="H21"/>
  <c r="J21"/>
  <c r="L21"/>
  <c r="M21"/>
  <c r="O21"/>
  <c r="P21"/>
  <c r="Q21"/>
  <c r="R21"/>
  <c r="T21"/>
  <c r="V21"/>
  <c r="W21"/>
  <c r="X21"/>
  <c r="Y21"/>
  <c r="Z21"/>
  <c r="AA21"/>
  <c r="F12"/>
  <c r="F23" s="1"/>
  <c r="F41" s="1"/>
  <c r="H12"/>
  <c r="J12"/>
  <c r="L12"/>
  <c r="M12"/>
  <c r="M23" s="1"/>
  <c r="M41" s="1"/>
  <c r="O12"/>
  <c r="P12"/>
  <c r="P23" s="1"/>
  <c r="P41" s="1"/>
  <c r="Q12"/>
  <c r="R12"/>
  <c r="R23" s="1"/>
  <c r="R41" s="1"/>
  <c r="T12"/>
  <c r="V12"/>
  <c r="V23" s="1"/>
  <c r="V41" s="1"/>
  <c r="W12"/>
  <c r="X12"/>
  <c r="Y12"/>
  <c r="Z12"/>
  <c r="AA12"/>
  <c r="E12"/>
  <c r="C12"/>
  <c r="I37" i="4"/>
  <c r="I28"/>
  <c r="I39"/>
  <c r="I21"/>
  <c r="I12"/>
  <c r="J23" i="5"/>
  <c r="J41" s="1"/>
  <c r="L23"/>
  <c r="L41" s="1"/>
  <c r="H23"/>
  <c r="H41" s="1"/>
  <c r="AA23"/>
  <c r="AA41" s="1"/>
  <c r="Z23"/>
  <c r="Z41" s="1"/>
  <c r="Y23"/>
  <c r="Y41" s="1"/>
  <c r="X23"/>
  <c r="X41" s="1"/>
  <c r="W23"/>
  <c r="W41" s="1"/>
  <c r="T23"/>
  <c r="T41" s="1"/>
  <c r="Q23"/>
  <c r="Q41" s="1"/>
  <c r="O23"/>
  <c r="O41" s="1"/>
  <c r="P39"/>
  <c r="O39"/>
  <c r="L39"/>
  <c r="F39"/>
  <c r="H39"/>
  <c r="I23" i="4"/>
  <c r="I41" s="1"/>
  <c r="I37" i="7"/>
  <c r="G37"/>
  <c r="C37"/>
  <c r="I28"/>
  <c r="I39"/>
  <c r="G28"/>
  <c r="C28"/>
  <c r="C39"/>
  <c r="I21"/>
  <c r="J21" s="1"/>
  <c r="G21"/>
  <c r="C21"/>
  <c r="I12"/>
  <c r="I23"/>
  <c r="I41"/>
  <c r="G12"/>
  <c r="G23" s="1"/>
  <c r="G41" s="1"/>
  <c r="C12"/>
  <c r="C23"/>
  <c r="I37" i="6"/>
  <c r="E37"/>
  <c r="C37"/>
  <c r="I28"/>
  <c r="E28"/>
  <c r="C28"/>
  <c r="C39"/>
  <c r="I21"/>
  <c r="E21"/>
  <c r="C21"/>
  <c r="I12"/>
  <c r="E12"/>
  <c r="E23" s="1"/>
  <c r="E41" s="1"/>
  <c r="C12"/>
  <c r="C23"/>
  <c r="C41"/>
  <c r="E37" i="5"/>
  <c r="D37"/>
  <c r="C37"/>
  <c r="E28"/>
  <c r="E39"/>
  <c r="D28"/>
  <c r="C28"/>
  <c r="C39"/>
  <c r="E21"/>
  <c r="D21"/>
  <c r="C21"/>
  <c r="C23"/>
  <c r="C41"/>
  <c r="D12"/>
  <c r="D23" s="1"/>
  <c r="D41" s="1"/>
  <c r="G37" i="4"/>
  <c r="E37"/>
  <c r="C37"/>
  <c r="G28"/>
  <c r="G39" s="1"/>
  <c r="G41" s="1"/>
  <c r="E28"/>
  <c r="E39"/>
  <c r="C28"/>
  <c r="G21"/>
  <c r="E21"/>
  <c r="C21"/>
  <c r="C23"/>
  <c r="G12"/>
  <c r="E12"/>
  <c r="E23"/>
  <c r="E41"/>
  <c r="G39" i="7"/>
  <c r="D39" i="5"/>
  <c r="E23"/>
  <c r="E41" s="1"/>
  <c r="C39" i="4"/>
  <c r="C41" s="1"/>
  <c r="G23"/>
  <c r="I23" i="6"/>
  <c r="I39"/>
  <c r="I41" s="1"/>
  <c r="E39"/>
  <c r="G27" i="1"/>
  <c r="E27"/>
  <c r="H27" s="1"/>
  <c r="C27"/>
  <c r="C36"/>
  <c r="C38" s="1"/>
  <c r="C40" s="1"/>
  <c r="G36"/>
  <c r="G38"/>
  <c r="E36"/>
  <c r="H36" s="1"/>
  <c r="E20"/>
  <c r="G20"/>
  <c r="H20" s="1"/>
  <c r="C20"/>
  <c r="C22"/>
  <c r="E38"/>
  <c r="G11"/>
  <c r="G22"/>
  <c r="H23" i="7"/>
  <c r="D23"/>
  <c r="J23" s="1"/>
  <c r="C41"/>
  <c r="J37"/>
  <c r="N23" i="5"/>
  <c r="N41" s="1"/>
  <c r="J23" i="4"/>
  <c r="J41"/>
  <c r="K12"/>
  <c r="H11" i="1"/>
  <c r="D41" i="4"/>
  <c r="F41" i="6"/>
  <c r="H41" i="7"/>
  <c r="G40" i="1"/>
  <c r="F40"/>
  <c r="D38"/>
  <c r="H38"/>
  <c r="E22"/>
  <c r="E40"/>
  <c r="K37" i="4"/>
  <c r="D23" i="6"/>
  <c r="J28" i="7"/>
  <c r="K21" i="4"/>
  <c r="D39" i="6"/>
  <c r="D39" i="7"/>
  <c r="J39"/>
  <c r="D41"/>
  <c r="J41" s="1"/>
  <c r="D41" i="6"/>
  <c r="G41" i="5" l="1"/>
  <c r="AB37"/>
  <c r="AB28"/>
  <c r="AB39" s="1"/>
  <c r="J12" i="7"/>
  <c r="K28" i="4"/>
  <c r="E41" i="10"/>
  <c r="H22" i="1"/>
  <c r="D40"/>
  <c r="H40" s="1"/>
  <c r="H41" i="4"/>
  <c r="K23"/>
  <c r="C41" i="10"/>
  <c r="I41" s="1"/>
  <c r="I23"/>
  <c r="K41" i="4"/>
  <c r="U41" i="5"/>
  <c r="S41"/>
  <c r="AB12"/>
  <c r="AB23"/>
  <c r="J23" i="6"/>
  <c r="J41" s="1"/>
  <c r="I12" i="10"/>
  <c r="AB41" i="5" l="1"/>
</calcChain>
</file>

<file path=xl/sharedStrings.xml><?xml version="1.0" encoding="utf-8"?>
<sst xmlns="http://schemas.openxmlformats.org/spreadsheetml/2006/main" count="473" uniqueCount="107">
  <si>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</si>
  <si>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</si>
  <si>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</si>
  <si>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</si>
  <si>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</si>
  <si>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</si>
  <si>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</si>
  <si>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</si>
  <si>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</si>
  <si>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</si>
  <si>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</si>
  <si>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</si>
  <si>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</si>
  <si>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</si>
  <si>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</si>
  <si>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</si>
  <si>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</si>
  <si>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</si>
  <si>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</si>
  <si>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</si>
  <si>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</si>
  <si>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</si>
  <si>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</si>
  <si>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</si>
  <si>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</si>
  <si>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</si>
  <si>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</si>
  <si>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</si>
  <si>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</si>
  <si>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</si>
  <si>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</si>
  <si>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</si>
  <si>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</si>
  <si>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</si>
  <si>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</si>
  <si>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</si>
  <si>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</si>
  <si>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</si>
  <si>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</si>
  <si>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</si>
  <si>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</si>
  <si>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</si>
  <si>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</si>
  <si>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</si>
  <si>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</si>
  <si>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</si>
  <si>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</si>
  <si>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</si>
  <si>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</si>
  <si>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Pilisborosjenő Község Önkormányzatának 2014. évi működési és felhalmozási kiadásainak előirányzatai feladatonként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</si>
  <si>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</si>
  <si>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</si>
  <si>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</si>
  <si>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</si>
  <si>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</si>
  <si>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</si>
  <si>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</si>
  <si>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</si>
  <si>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</si>
  <si>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Pilisborosjenő Község Önkormányzatának 2014. évi működési és felhalmozási kiadásainak előirányzatai intézményenként</t>
  </si>
  <si>
    <t>Kötelező feladat</t>
  </si>
  <si>
    <t>Pilisborosjenő Község Önkormányzatának 2014. évi működési és felhalmozási kiadásainak előirányzatai (Önkormányzat)</t>
  </si>
  <si>
    <t>Választá- sok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</si>
  <si>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</si>
  <si>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</si>
  <si>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</si>
  <si>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</si>
  <si>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</si>
  <si>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</si>
  <si>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</si>
  <si>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</si>
  <si>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</si>
  <si>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</si>
  <si>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</si>
  <si>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</si>
  <si>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</si>
  <si>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</si>
  <si>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</si>
  <si>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</si>
  <si>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</si>
  <si>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</si>
  <si>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</si>
  <si>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</si>
  <si>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</si>
  <si>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</si>
  <si>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</si>
  <si>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</si>
  <si>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</si>
  <si>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</si>
  <si>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Pilisborosjenői Polgármesteri Hivatal 2014. évi működési-felhalmozási kidások előirányzatai</t>
  </si>
  <si>
    <t>Pilisborosjenői Mesevölgy Óvoda 2014. évi működési-felhalmozási kiadások előirányzatai</t>
  </si>
  <si>
    <t>Nemzetiségi óvodai nevfelés, ellátás szakmai feladatai</t>
  </si>
  <si>
    <t>Óvodai intézményi étkezés</t>
  </si>
  <si>
    <t>Felnőtt intézményi étkezés</t>
  </si>
  <si>
    <t>Eredeti ei.</t>
  </si>
  <si>
    <t>Mód.ei.</t>
  </si>
  <si>
    <t>Er.ei.</t>
  </si>
  <si>
    <t>Mód ei.</t>
  </si>
  <si>
    <t>8. 1.4.sz.melléklet</t>
  </si>
  <si>
    <t>Reichel József Művelődési Ház és Könyvtár 2014. évi működési-felhalmozási kiadások előirányzatai</t>
  </si>
  <si>
    <t>Könyvtári szolgáltatás</t>
  </si>
  <si>
    <t>Közművelő -dés</t>
  </si>
  <si>
    <t>Rendezvé -nyek</t>
  </si>
  <si>
    <t>Ingatlan bérbeadás</t>
  </si>
  <si>
    <t>Erdeti ei.</t>
  </si>
  <si>
    <t>Közfoglalkoztatás</t>
  </si>
  <si>
    <t>Pilisborosjenő, 2015. május 28.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</si>
</sst>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3" xfId="0" applyNumberFormat="1" applyFont="1" applyBorder="1"/>
    <xf numFmtId="3" fontId="1" fillId="0" borderId="7" xfId="0" applyNumberFormat="1" applyFont="1" applyBorder="1"/>
    <xf numFmtId="3" fontId="1" fillId="0" borderId="12" xfId="0" applyNumberFormat="1" applyFont="1" applyBorder="1"/>
    <xf numFmtId="0" fontId="0" fillId="0" borderId="0" xfId="0" applyFont="1"/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1" fillId="0" borderId="15" xfId="0" applyNumberFormat="1" applyFont="1" applyBorder="1"/>
    <xf numFmtId="3" fontId="0" fillId="0" borderId="1" xfId="0" applyNumberFormat="1" applyBorder="1"/>
    <xf numFmtId="3" fontId="0" fillId="0" borderId="6" xfId="0" applyNumberFormat="1" applyBorder="1"/>
    <xf numFmtId="3" fontId="1" fillId="0" borderId="16" xfId="0" applyNumberFormat="1" applyFont="1" applyBorder="1"/>
    <xf numFmtId="3" fontId="0" fillId="0" borderId="4" xfId="0" applyNumberFormat="1" applyBorder="1"/>
    <xf numFmtId="3" fontId="0" fillId="0" borderId="6" xfId="0" applyNumberFormat="1" applyFont="1" applyBorder="1"/>
    <xf numFmtId="3" fontId="1" fillId="0" borderId="0" xfId="0" applyNumberFormat="1" applyFont="1"/>
    <xf numFmtId="3" fontId="0" fillId="0" borderId="17" xfId="0" applyNumberFormat="1" applyBorder="1"/>
    <xf numFmtId="3" fontId="0" fillId="0" borderId="18" xfId="0" applyNumberFormat="1" applyBorder="1"/>
    <xf numFmtId="3" fontId="0" fillId="0" borderId="17" xfId="0" applyNumberFormat="1" applyFont="1" applyBorder="1"/>
    <xf numFmtId="3" fontId="0" fillId="0" borderId="19" xfId="0" applyNumberFormat="1" applyFont="1" applyBorder="1"/>
    <xf numFmtId="3" fontId="0" fillId="0" borderId="20" xfId="0" applyNumberFormat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1" fillId="0" borderId="21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3" xfId="0" applyNumberFormat="1" applyFont="1" applyFill="1" applyBorder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5" fillId="0" borderId="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2" xfId="0" applyNumberFormat="1" applyFont="1" applyFill="1" applyBorder="1"/>
    <xf numFmtId="3" fontId="0" fillId="0" borderId="19" xfId="0" applyNumberFormat="1" applyBorder="1"/>
    <xf numFmtId="3" fontId="0" fillId="0" borderId="0" xfId="0" applyNumberFormat="1" applyFill="1"/>
    <xf numFmtId="0" fontId="2" fillId="0" borderId="22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/>
    <xf numFmtId="3" fontId="0" fillId="0" borderId="4" xfId="0" applyNumberFormat="1" applyFill="1" applyBorder="1"/>
    <xf numFmtId="3" fontId="0" fillId="0" borderId="1" xfId="0" applyNumberFormat="1" applyFont="1" applyFill="1" applyBorder="1"/>
    <xf numFmtId="3" fontId="0" fillId="0" borderId="6" xfId="0" applyNumberFormat="1" applyFont="1" applyFill="1" applyBorder="1"/>
    <xf numFmtId="3" fontId="0" fillId="0" borderId="9" xfId="0" applyNumberFormat="1" applyFill="1" applyBorder="1"/>
    <xf numFmtId="3" fontId="0" fillId="0" borderId="4" xfId="0" applyNumberFormat="1" applyFont="1" applyBorder="1"/>
    <xf numFmtId="3" fontId="5" fillId="0" borderId="25" xfId="0" applyNumberFormat="1" applyFont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2" borderId="4" xfId="0" applyNumberFormat="1" applyFill="1" applyBorder="1"/>
    <xf numFmtId="3" fontId="0" fillId="0" borderId="9" xfId="0" applyNumberFormat="1" applyFont="1" applyBorder="1"/>
    <xf numFmtId="3" fontId="6" fillId="0" borderId="16" xfId="0" applyNumberFormat="1" applyFont="1" applyBorder="1"/>
    <xf numFmtId="0" fontId="1" fillId="0" borderId="8" xfId="0" applyFont="1" applyFill="1" applyBorder="1"/>
    <xf numFmtId="3" fontId="3" fillId="0" borderId="0" xfId="0" applyNumberFormat="1" applyFont="1" applyFill="1" applyAlignment="1">
      <alignment horizontal="right"/>
    </xf>
    <xf numFmtId="3" fontId="0" fillId="0" borderId="26" xfId="0" applyNumberFormat="1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3" fontId="0" fillId="0" borderId="18" xfId="0" applyNumberFormat="1" applyFill="1" applyBorder="1"/>
    <xf numFmtId="3" fontId="0" fillId="0" borderId="19" xfId="0" applyNumberFormat="1" applyFont="1" applyFill="1" applyBorder="1"/>
    <xf numFmtId="3" fontId="0" fillId="0" borderId="20" xfId="0" applyNumberFormat="1" applyFill="1" applyBorder="1"/>
    <xf numFmtId="3" fontId="0" fillId="0" borderId="17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Alignment="1"/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2" workbookViewId="0">
      <selection activeCell="D33" sqref="D33"/>
    </sheetView>
  </sheetViews>
  <sheetFormatPr defaultRowHeight="15"/>
  <cols>
    <col min="1" max="1" width="11" customWidth="1"/>
    <col min="2" max="2" width="48.5703125" customWidth="1"/>
    <col min="3" max="7" width="15.85546875" style="13" customWidth="1"/>
    <col min="8" max="8" width="15.85546875" style="31" customWidth="1"/>
  </cols>
  <sheetData>
    <row r="1" spans="1:8">
      <c r="H1" s="14" t="s">
        <v>53</v>
      </c>
    </row>
    <row r="2" spans="1:8">
      <c r="A2" s="86" t="s">
        <v>49</v>
      </c>
      <c r="B2" s="86"/>
      <c r="C2" s="86"/>
      <c r="D2" s="86"/>
      <c r="E2" s="86"/>
      <c r="F2" s="86"/>
      <c r="G2" s="86"/>
      <c r="H2" s="86"/>
    </row>
    <row r="3" spans="1:8" ht="15.75" thickBot="1">
      <c r="H3" s="14" t="s">
        <v>3</v>
      </c>
    </row>
    <row r="4" spans="1:8" ht="33" customHeight="1" thickBot="1">
      <c r="A4" s="89" t="s">
        <v>2</v>
      </c>
      <c r="B4" s="91" t="s">
        <v>0</v>
      </c>
      <c r="C4" s="87" t="s">
        <v>50</v>
      </c>
      <c r="D4" s="88"/>
      <c r="E4" s="97" t="s">
        <v>51</v>
      </c>
      <c r="F4" s="98"/>
      <c r="G4" s="93" t="s">
        <v>52</v>
      </c>
      <c r="H4" s="95" t="s">
        <v>1</v>
      </c>
    </row>
    <row r="5" spans="1:8" ht="19.5" customHeight="1" thickBot="1">
      <c r="A5" s="90"/>
      <c r="B5" s="92"/>
      <c r="C5" s="49" t="s">
        <v>94</v>
      </c>
      <c r="D5" s="49" t="s">
        <v>95</v>
      </c>
      <c r="E5" s="49" t="s">
        <v>94</v>
      </c>
      <c r="F5" s="49" t="s">
        <v>95</v>
      </c>
      <c r="G5" s="94"/>
      <c r="H5" s="96"/>
    </row>
    <row r="6" spans="1:8" s="41" customFormat="1">
      <c r="A6" s="37" t="s">
        <v>4</v>
      </c>
      <c r="B6" s="38" t="s">
        <v>18</v>
      </c>
      <c r="C6" s="39">
        <v>149106</v>
      </c>
      <c r="D6" s="39">
        <v>154240</v>
      </c>
      <c r="E6" s="39">
        <v>0</v>
      </c>
      <c r="F6" s="39">
        <v>0</v>
      </c>
      <c r="G6" s="39">
        <v>0</v>
      </c>
      <c r="H6" s="40">
        <f t="shared" ref="H6:H11" si="0">D6+F6+G6</f>
        <v>154240</v>
      </c>
    </row>
    <row r="7" spans="1:8" s="41" customFormat="1">
      <c r="A7" s="42" t="s">
        <v>5</v>
      </c>
      <c r="B7" s="43" t="s">
        <v>19</v>
      </c>
      <c r="C7" s="44">
        <v>39698</v>
      </c>
      <c r="D7" s="44">
        <v>38501</v>
      </c>
      <c r="E7" s="44">
        <v>0</v>
      </c>
      <c r="F7" s="44">
        <v>0</v>
      </c>
      <c r="G7" s="44">
        <v>0</v>
      </c>
      <c r="H7" s="45">
        <f t="shared" si="0"/>
        <v>38501</v>
      </c>
    </row>
    <row r="8" spans="1:8" s="41" customFormat="1">
      <c r="A8" s="42" t="s">
        <v>6</v>
      </c>
      <c r="B8" s="43" t="s">
        <v>20</v>
      </c>
      <c r="C8" s="44">
        <f>124847+300</f>
        <v>125147</v>
      </c>
      <c r="D8" s="44">
        <v>115793</v>
      </c>
      <c r="E8" s="44">
        <v>9664</v>
      </c>
      <c r="F8" s="44">
        <v>9664</v>
      </c>
      <c r="G8" s="44">
        <v>0</v>
      </c>
      <c r="H8" s="45">
        <f t="shared" si="0"/>
        <v>125457</v>
      </c>
    </row>
    <row r="9" spans="1:8" s="41" customFormat="1">
      <c r="A9" s="42" t="s">
        <v>7</v>
      </c>
      <c r="B9" s="43" t="s">
        <v>21</v>
      </c>
      <c r="C9" s="44">
        <v>9692</v>
      </c>
      <c r="D9" s="44">
        <v>12863</v>
      </c>
      <c r="E9" s="44">
        <v>0</v>
      </c>
      <c r="F9" s="44">
        <v>0</v>
      </c>
      <c r="G9" s="44">
        <v>0</v>
      </c>
      <c r="H9" s="45">
        <f t="shared" si="0"/>
        <v>12863</v>
      </c>
    </row>
    <row r="10" spans="1:8" s="41" customFormat="1" ht="15.75" thickBot="1">
      <c r="A10" s="52" t="s">
        <v>8</v>
      </c>
      <c r="B10" s="53" t="s">
        <v>22</v>
      </c>
      <c r="C10" s="54">
        <f>6818+4743+4123</f>
        <v>15684</v>
      </c>
      <c r="D10" s="54">
        <v>24289</v>
      </c>
      <c r="E10" s="54">
        <v>18260</v>
      </c>
      <c r="F10" s="54">
        <v>15946</v>
      </c>
      <c r="G10" s="54">
        <v>0</v>
      </c>
      <c r="H10" s="51">
        <f t="shared" si="0"/>
        <v>40235</v>
      </c>
    </row>
    <row r="11" spans="1:8" ht="15.75" thickBot="1">
      <c r="A11" s="21" t="s">
        <v>16</v>
      </c>
      <c r="B11" s="7" t="s">
        <v>23</v>
      </c>
      <c r="C11" s="18">
        <f>SUM(C6:C10)</f>
        <v>339327</v>
      </c>
      <c r="D11" s="18">
        <f>SUM(D6:D10)</f>
        <v>345686</v>
      </c>
      <c r="E11" s="18">
        <f>SUM(E6:E10)</f>
        <v>27924</v>
      </c>
      <c r="F11" s="18">
        <f>SUM(F6:F10)</f>
        <v>25610</v>
      </c>
      <c r="G11" s="18">
        <f>SUM(G6:G10)</f>
        <v>0</v>
      </c>
      <c r="H11" s="57">
        <f t="shared" si="0"/>
        <v>371296</v>
      </c>
    </row>
    <row r="12" spans="1:8">
      <c r="A12" s="3"/>
      <c r="B12" s="4"/>
      <c r="C12" s="29"/>
      <c r="D12" s="29"/>
      <c r="E12" s="29"/>
      <c r="F12" s="29"/>
      <c r="G12" s="29"/>
      <c r="H12" s="56">
        <f t="shared" ref="H12:H39" si="1">D12+E12+G12</f>
        <v>0</v>
      </c>
    </row>
    <row r="13" spans="1:8">
      <c r="A13" s="2" t="s">
        <v>9</v>
      </c>
      <c r="B13" s="1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5">
        <f t="shared" si="1"/>
        <v>0</v>
      </c>
    </row>
    <row r="14" spans="1:8">
      <c r="A14" s="2" t="s">
        <v>10</v>
      </c>
      <c r="B14" s="1" t="s">
        <v>28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5">
        <f t="shared" si="1"/>
        <v>0</v>
      </c>
    </row>
    <row r="15" spans="1:8">
      <c r="A15" s="2" t="s">
        <v>11</v>
      </c>
      <c r="B15" s="1" t="s">
        <v>29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45">
        <f t="shared" si="1"/>
        <v>0</v>
      </c>
    </row>
    <row r="16" spans="1:8">
      <c r="A16" s="2" t="s">
        <v>12</v>
      </c>
      <c r="B16" s="1" t="s">
        <v>30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5">
        <f t="shared" si="1"/>
        <v>0</v>
      </c>
    </row>
    <row r="17" spans="1:8" s="20" customFormat="1">
      <c r="A17" s="2" t="s">
        <v>13</v>
      </c>
      <c r="B17" s="1" t="s">
        <v>31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45">
        <f t="shared" si="1"/>
        <v>0</v>
      </c>
    </row>
    <row r="18" spans="1:8" s="20" customFormat="1">
      <c r="A18" s="2" t="s">
        <v>14</v>
      </c>
      <c r="B18" s="1" t="s">
        <v>32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45">
        <f t="shared" si="1"/>
        <v>0</v>
      </c>
    </row>
    <row r="19" spans="1:8" s="20" customFormat="1" ht="15.75" thickBot="1">
      <c r="A19" s="5" t="s">
        <v>15</v>
      </c>
      <c r="B19" s="6" t="s">
        <v>33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51">
        <f t="shared" si="1"/>
        <v>0</v>
      </c>
    </row>
    <row r="20" spans="1:8" ht="15.75" thickBot="1">
      <c r="A20" s="21" t="s">
        <v>17</v>
      </c>
      <c r="B20" s="7" t="s">
        <v>24</v>
      </c>
      <c r="C20" s="18">
        <f>SUM(C13:C19)</f>
        <v>0</v>
      </c>
      <c r="D20" s="18">
        <f>SUM(D13:D19)</f>
        <v>0</v>
      </c>
      <c r="E20" s="18">
        <f>SUM(E13:E19)</f>
        <v>0</v>
      </c>
      <c r="F20" s="18">
        <f>SUM(F13:F19)</f>
        <v>0</v>
      </c>
      <c r="G20" s="18">
        <f>SUM(G13:G19)</f>
        <v>0</v>
      </c>
      <c r="H20" s="57">
        <f t="shared" si="1"/>
        <v>0</v>
      </c>
    </row>
    <row r="21" spans="1:8" ht="15.75" thickBot="1">
      <c r="A21" s="8"/>
      <c r="B21" s="9"/>
      <c r="C21" s="24"/>
      <c r="D21" s="24"/>
      <c r="E21" s="24"/>
      <c r="F21" s="24"/>
      <c r="G21" s="24"/>
      <c r="H21" s="55">
        <f t="shared" si="1"/>
        <v>0</v>
      </c>
    </row>
    <row r="22" spans="1:8" ht="15.75" thickBot="1">
      <c r="A22" s="21" t="s">
        <v>25</v>
      </c>
      <c r="B22" s="22" t="s">
        <v>26</v>
      </c>
      <c r="C22" s="18">
        <f>C20+C11</f>
        <v>339327</v>
      </c>
      <c r="D22" s="18">
        <f>D20+D11</f>
        <v>345686</v>
      </c>
      <c r="E22" s="18">
        <f>E20+E11</f>
        <v>27924</v>
      </c>
      <c r="F22" s="18">
        <f>F20+F11</f>
        <v>25610</v>
      </c>
      <c r="G22" s="18">
        <f>G20+G11</f>
        <v>0</v>
      </c>
      <c r="H22" s="57">
        <f t="shared" si="1"/>
        <v>373610</v>
      </c>
    </row>
    <row r="23" spans="1:8">
      <c r="A23" s="3"/>
      <c r="B23" s="4"/>
      <c r="C23" s="29"/>
      <c r="D23" s="29"/>
      <c r="E23" s="29"/>
      <c r="F23" s="29"/>
      <c r="G23" s="29"/>
      <c r="H23" s="56">
        <f t="shared" si="1"/>
        <v>0</v>
      </c>
    </row>
    <row r="24" spans="1:8">
      <c r="A24" s="2" t="s">
        <v>34</v>
      </c>
      <c r="B24" s="1" t="s">
        <v>37</v>
      </c>
      <c r="C24" s="26">
        <v>4447</v>
      </c>
      <c r="D24" s="26">
        <v>64741</v>
      </c>
      <c r="E24" s="26"/>
      <c r="F24" s="26"/>
      <c r="G24" s="26">
        <v>0</v>
      </c>
      <c r="H24" s="45">
        <f t="shared" si="1"/>
        <v>64741</v>
      </c>
    </row>
    <row r="25" spans="1:8">
      <c r="A25" s="2" t="s">
        <v>35</v>
      </c>
      <c r="B25" s="1" t="s">
        <v>38</v>
      </c>
      <c r="C25" s="26">
        <v>953</v>
      </c>
      <c r="D25" s="26">
        <v>95172</v>
      </c>
      <c r="E25" s="26">
        <v>0</v>
      </c>
      <c r="F25" s="26">
        <v>0</v>
      </c>
      <c r="G25" s="26">
        <v>0</v>
      </c>
      <c r="H25" s="45">
        <f t="shared" si="1"/>
        <v>95172</v>
      </c>
    </row>
    <row r="26" spans="1:8" ht="15.75" thickBot="1">
      <c r="A26" s="5" t="s">
        <v>36</v>
      </c>
      <c r="B26" s="6" t="s">
        <v>39</v>
      </c>
      <c r="C26" s="27">
        <v>12000</v>
      </c>
      <c r="D26" s="27">
        <v>12090</v>
      </c>
      <c r="E26" s="27">
        <v>0</v>
      </c>
      <c r="F26" s="27">
        <v>0</v>
      </c>
      <c r="G26" s="27">
        <v>0</v>
      </c>
      <c r="H26" s="51">
        <f t="shared" si="1"/>
        <v>12090</v>
      </c>
    </row>
    <row r="27" spans="1:8" ht="15.75" thickBot="1">
      <c r="A27" s="21" t="s">
        <v>40</v>
      </c>
      <c r="B27" s="7" t="s">
        <v>41</v>
      </c>
      <c r="C27" s="18">
        <f>SUM(C24:C26)</f>
        <v>17400</v>
      </c>
      <c r="D27" s="18">
        <f>SUM(D24:D26)</f>
        <v>172003</v>
      </c>
      <c r="E27" s="18">
        <f>SUM(E24:E26)</f>
        <v>0</v>
      </c>
      <c r="F27" s="18">
        <f>SUM(F24:F26)</f>
        <v>0</v>
      </c>
      <c r="G27" s="18">
        <f>SUM(G24:G26)</f>
        <v>0</v>
      </c>
      <c r="H27" s="57">
        <f t="shared" si="1"/>
        <v>172003</v>
      </c>
    </row>
    <row r="28" spans="1:8">
      <c r="A28" s="3"/>
      <c r="B28" s="4"/>
      <c r="C28" s="29"/>
      <c r="D28" s="29"/>
      <c r="E28" s="29"/>
      <c r="F28" s="29"/>
      <c r="G28" s="29"/>
      <c r="H28" s="56">
        <f t="shared" si="1"/>
        <v>0</v>
      </c>
    </row>
    <row r="29" spans="1:8" s="20" customFormat="1">
      <c r="A29" s="2" t="s">
        <v>9</v>
      </c>
      <c r="B29" s="1" t="s">
        <v>27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45">
        <f t="shared" si="1"/>
        <v>0</v>
      </c>
    </row>
    <row r="30" spans="1:8">
      <c r="A30" s="2" t="s">
        <v>10</v>
      </c>
      <c r="B30" s="1" t="s">
        <v>28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5">
        <f t="shared" si="1"/>
        <v>0</v>
      </c>
    </row>
    <row r="31" spans="1:8">
      <c r="A31" s="2" t="s">
        <v>11</v>
      </c>
      <c r="B31" s="1" t="s">
        <v>29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45">
        <f t="shared" si="1"/>
        <v>0</v>
      </c>
    </row>
    <row r="32" spans="1:8">
      <c r="A32" s="2" t="s">
        <v>12</v>
      </c>
      <c r="B32" s="1" t="s">
        <v>30</v>
      </c>
      <c r="C32" s="26">
        <v>0</v>
      </c>
      <c r="D32" s="26">
        <v>4387</v>
      </c>
      <c r="E32" s="26">
        <v>0</v>
      </c>
      <c r="F32" s="26">
        <v>0</v>
      </c>
      <c r="G32" s="26">
        <v>0</v>
      </c>
      <c r="H32" s="45">
        <f t="shared" si="1"/>
        <v>4387</v>
      </c>
    </row>
    <row r="33" spans="1:8">
      <c r="A33" s="2" t="s">
        <v>13</v>
      </c>
      <c r="B33" s="1" t="s">
        <v>31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45">
        <f t="shared" si="1"/>
        <v>0</v>
      </c>
    </row>
    <row r="34" spans="1:8">
      <c r="A34" s="2" t="s">
        <v>14</v>
      </c>
      <c r="B34" s="1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5">
        <f t="shared" si="1"/>
        <v>0</v>
      </c>
    </row>
    <row r="35" spans="1:8" ht="15.75" thickBot="1">
      <c r="A35" s="5" t="s">
        <v>15</v>
      </c>
      <c r="B35" s="6" t="s">
        <v>33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51">
        <f t="shared" si="1"/>
        <v>0</v>
      </c>
    </row>
    <row r="36" spans="1:8" ht="15.75" thickBot="1">
      <c r="A36" s="21" t="s">
        <v>42</v>
      </c>
      <c r="B36" s="7" t="s">
        <v>43</v>
      </c>
      <c r="C36" s="18">
        <f>SUM(C29:C35)</f>
        <v>0</v>
      </c>
      <c r="D36" s="18">
        <f>SUM(D29:D35)</f>
        <v>4387</v>
      </c>
      <c r="E36" s="18">
        <f>SUM(E29:E35)</f>
        <v>0</v>
      </c>
      <c r="F36" s="18">
        <f>SUM(F29:F35)</f>
        <v>0</v>
      </c>
      <c r="G36" s="18">
        <f>SUM(G29:G35)</f>
        <v>0</v>
      </c>
      <c r="H36" s="57">
        <f t="shared" si="1"/>
        <v>4387</v>
      </c>
    </row>
    <row r="37" spans="1:8" ht="15.75" thickBot="1">
      <c r="A37" s="8"/>
      <c r="B37" s="9"/>
      <c r="C37" s="24"/>
      <c r="D37" s="24"/>
      <c r="E37" s="24"/>
      <c r="F37" s="24"/>
      <c r="G37" s="24"/>
      <c r="H37" s="55">
        <f t="shared" si="1"/>
        <v>0</v>
      </c>
    </row>
    <row r="38" spans="1:8" ht="15.75" thickBot="1">
      <c r="A38" s="21" t="s">
        <v>44</v>
      </c>
      <c r="B38" s="22" t="s">
        <v>45</v>
      </c>
      <c r="C38" s="18">
        <f>C36+C27</f>
        <v>17400</v>
      </c>
      <c r="D38" s="18">
        <f>D36+D27</f>
        <v>176390</v>
      </c>
      <c r="E38" s="18">
        <f>E36+E27</f>
        <v>0</v>
      </c>
      <c r="F38" s="18">
        <f>F36+F27</f>
        <v>0</v>
      </c>
      <c r="G38" s="18">
        <f>G36+G27</f>
        <v>0</v>
      </c>
      <c r="H38" s="57">
        <f>D38+F38+G38</f>
        <v>176390</v>
      </c>
    </row>
    <row r="39" spans="1:8" ht="15.75" thickBot="1">
      <c r="A39" s="8"/>
      <c r="B39" s="23"/>
      <c r="C39" s="24"/>
      <c r="D39" s="24"/>
      <c r="E39" s="24"/>
      <c r="F39" s="24"/>
      <c r="G39" s="24"/>
      <c r="H39" s="55">
        <f t="shared" si="1"/>
        <v>0</v>
      </c>
    </row>
    <row r="40" spans="1:8" ht="15.75" thickBot="1">
      <c r="A40" s="21" t="s">
        <v>46</v>
      </c>
      <c r="B40" s="22" t="s">
        <v>47</v>
      </c>
      <c r="C40" s="18">
        <f>C22+C38</f>
        <v>356727</v>
      </c>
      <c r="D40" s="18">
        <f>D22+D38</f>
        <v>522076</v>
      </c>
      <c r="E40" s="18">
        <f>E22+E38</f>
        <v>27924</v>
      </c>
      <c r="F40" s="18">
        <f>F22+F38</f>
        <v>25610</v>
      </c>
      <c r="G40" s="18">
        <f>G22+G38</f>
        <v>0</v>
      </c>
      <c r="H40" s="57">
        <f>D40+F40+G40</f>
        <v>547686</v>
      </c>
    </row>
    <row r="41" spans="1:8">
      <c r="A41" s="72" t="s">
        <v>106</v>
      </c>
    </row>
  </sheetData>
  <mergeCells count="7">
    <mergeCell ref="A2:H2"/>
    <mergeCell ref="C4:D4"/>
    <mergeCell ref="A4:A5"/>
    <mergeCell ref="B4:B5"/>
    <mergeCell ref="G4:G5"/>
    <mergeCell ref="H4:H5"/>
    <mergeCell ref="E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opLeftCell="A28" workbookViewId="0">
      <selection activeCell="D34" sqref="D34"/>
    </sheetView>
  </sheetViews>
  <sheetFormatPr defaultRowHeight="15"/>
  <cols>
    <col min="1" max="1" width="11" customWidth="1"/>
    <col min="2" max="2" width="48.5703125" customWidth="1"/>
    <col min="3" max="6" width="13.7109375" style="59" customWidth="1"/>
    <col min="7" max="8" width="13.85546875" style="59" customWidth="1"/>
    <col min="9" max="10" width="13.140625" style="59" customWidth="1"/>
    <col min="11" max="11" width="13.28515625" style="81" customWidth="1"/>
  </cols>
  <sheetData>
    <row r="1" spans="1:11">
      <c r="K1" s="73" t="s">
        <v>58</v>
      </c>
    </row>
    <row r="2" spans="1:11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 thickBot="1">
      <c r="K4" s="73" t="s">
        <v>3</v>
      </c>
    </row>
    <row r="5" spans="1:11" ht="33" customHeight="1" thickBot="1">
      <c r="A5" s="89" t="s">
        <v>2</v>
      </c>
      <c r="B5" s="91" t="s">
        <v>0</v>
      </c>
      <c r="C5" s="99" t="s">
        <v>54</v>
      </c>
      <c r="D5" s="100"/>
      <c r="E5" s="99" t="s">
        <v>55</v>
      </c>
      <c r="F5" s="100"/>
      <c r="G5" s="99" t="s">
        <v>56</v>
      </c>
      <c r="H5" s="100"/>
      <c r="I5" s="99" t="s">
        <v>57</v>
      </c>
      <c r="J5" s="100"/>
      <c r="K5" s="101" t="s">
        <v>1</v>
      </c>
    </row>
    <row r="6" spans="1:11" ht="17.25" customHeight="1" thickBot="1">
      <c r="A6" s="90"/>
      <c r="B6" s="92"/>
      <c r="C6" s="60" t="s">
        <v>94</v>
      </c>
      <c r="D6" s="60" t="s">
        <v>95</v>
      </c>
      <c r="E6" s="60" t="s">
        <v>94</v>
      </c>
      <c r="F6" s="60" t="s">
        <v>95</v>
      </c>
      <c r="G6" s="60" t="s">
        <v>94</v>
      </c>
      <c r="H6" s="60" t="s">
        <v>95</v>
      </c>
      <c r="I6" s="60" t="s">
        <v>94</v>
      </c>
      <c r="J6" s="60" t="s">
        <v>95</v>
      </c>
      <c r="K6" s="102"/>
    </row>
    <row r="7" spans="1:11">
      <c r="A7" s="11" t="s">
        <v>4</v>
      </c>
      <c r="B7" s="12" t="s">
        <v>18</v>
      </c>
      <c r="C7" s="39">
        <v>37668</v>
      </c>
      <c r="D7" s="39">
        <v>40438</v>
      </c>
      <c r="E7" s="39">
        <v>56977</v>
      </c>
      <c r="F7" s="39">
        <v>59536</v>
      </c>
      <c r="G7" s="39">
        <v>47727</v>
      </c>
      <c r="H7" s="39">
        <v>47531</v>
      </c>
      <c r="I7" s="74">
        <v>6734</v>
      </c>
      <c r="J7" s="74">
        <v>6735</v>
      </c>
      <c r="K7" s="40">
        <f>D7+F7+H7+J7</f>
        <v>154240</v>
      </c>
    </row>
    <row r="8" spans="1:11">
      <c r="A8" s="2" t="s">
        <v>5</v>
      </c>
      <c r="B8" s="1" t="s">
        <v>19</v>
      </c>
      <c r="C8" s="44">
        <v>10075</v>
      </c>
      <c r="D8" s="44">
        <v>10572</v>
      </c>
      <c r="E8" s="44">
        <v>14991</v>
      </c>
      <c r="F8" s="44">
        <v>14206</v>
      </c>
      <c r="G8" s="44">
        <v>12837</v>
      </c>
      <c r="H8" s="44">
        <v>12132</v>
      </c>
      <c r="I8" s="75">
        <v>1795</v>
      </c>
      <c r="J8" s="75">
        <v>1591</v>
      </c>
      <c r="K8" s="45">
        <f t="shared" ref="K8:K40" si="0">D8+F8+H8+J8</f>
        <v>38501</v>
      </c>
    </row>
    <row r="9" spans="1:11">
      <c r="A9" s="2" t="s">
        <v>6</v>
      </c>
      <c r="B9" s="1" t="s">
        <v>20</v>
      </c>
      <c r="C9" s="44">
        <v>75894</v>
      </c>
      <c r="D9" s="44">
        <v>77092</v>
      </c>
      <c r="E9" s="44">
        <v>25032</v>
      </c>
      <c r="F9" s="44">
        <v>22957</v>
      </c>
      <c r="G9" s="44">
        <v>19287</v>
      </c>
      <c r="H9" s="44">
        <v>12220</v>
      </c>
      <c r="I9" s="75">
        <v>4934</v>
      </c>
      <c r="J9" s="75">
        <v>3524</v>
      </c>
      <c r="K9" s="45">
        <f t="shared" si="0"/>
        <v>115793</v>
      </c>
    </row>
    <row r="10" spans="1:11">
      <c r="A10" s="2" t="s">
        <v>7</v>
      </c>
      <c r="B10" s="1" t="s">
        <v>21</v>
      </c>
      <c r="C10" s="44">
        <v>8192</v>
      </c>
      <c r="D10" s="44">
        <v>10863</v>
      </c>
      <c r="E10" s="44">
        <v>0</v>
      </c>
      <c r="F10" s="44">
        <v>0</v>
      </c>
      <c r="G10" s="44">
        <v>1500</v>
      </c>
      <c r="H10" s="44">
        <v>2000</v>
      </c>
      <c r="I10" s="75">
        <v>0</v>
      </c>
      <c r="J10" s="75">
        <v>0</v>
      </c>
      <c r="K10" s="45">
        <f t="shared" si="0"/>
        <v>12863</v>
      </c>
    </row>
    <row r="11" spans="1:11" ht="15.75" thickBot="1">
      <c r="A11" s="5" t="s">
        <v>8</v>
      </c>
      <c r="B11" s="6" t="s">
        <v>22</v>
      </c>
      <c r="C11" s="54">
        <f>6818+4743+4123</f>
        <v>15684</v>
      </c>
      <c r="D11" s="54">
        <v>21975</v>
      </c>
      <c r="E11" s="54">
        <v>0</v>
      </c>
      <c r="F11" s="54">
        <v>0</v>
      </c>
      <c r="G11" s="54">
        <v>0</v>
      </c>
      <c r="H11" s="54">
        <v>0</v>
      </c>
      <c r="I11" s="76">
        <v>0</v>
      </c>
      <c r="J11" s="76">
        <v>0</v>
      </c>
      <c r="K11" s="51">
        <f t="shared" si="0"/>
        <v>21975</v>
      </c>
    </row>
    <row r="12" spans="1:11" ht="15.75" thickBot="1">
      <c r="A12" s="21" t="s">
        <v>16</v>
      </c>
      <c r="B12" s="7" t="s">
        <v>23</v>
      </c>
      <c r="C12" s="61">
        <f t="shared" ref="C12:J12" si="1">SUM(C7:C11)</f>
        <v>147513</v>
      </c>
      <c r="D12" s="61">
        <f t="shared" si="1"/>
        <v>160940</v>
      </c>
      <c r="E12" s="61">
        <f t="shared" si="1"/>
        <v>97000</v>
      </c>
      <c r="F12" s="61">
        <f t="shared" si="1"/>
        <v>96699</v>
      </c>
      <c r="G12" s="61">
        <f t="shared" si="1"/>
        <v>81351</v>
      </c>
      <c r="H12" s="61">
        <f t="shared" si="1"/>
        <v>73883</v>
      </c>
      <c r="I12" s="61">
        <f t="shared" si="1"/>
        <v>13463</v>
      </c>
      <c r="J12" s="61">
        <f t="shared" si="1"/>
        <v>11850</v>
      </c>
      <c r="K12" s="57">
        <f t="shared" si="0"/>
        <v>343372</v>
      </c>
    </row>
    <row r="13" spans="1:11">
      <c r="A13" s="3"/>
      <c r="B13" s="4"/>
      <c r="C13" s="62"/>
      <c r="D13" s="62"/>
      <c r="E13" s="62"/>
      <c r="F13" s="62"/>
      <c r="G13" s="62"/>
      <c r="H13" s="62"/>
      <c r="I13" s="77"/>
      <c r="J13" s="77"/>
      <c r="K13" s="56">
        <f t="shared" si="0"/>
        <v>0</v>
      </c>
    </row>
    <row r="14" spans="1:11">
      <c r="A14" s="2" t="s">
        <v>9</v>
      </c>
      <c r="B14" s="1" t="s">
        <v>27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0"/>
        <v>0</v>
      </c>
    </row>
    <row r="15" spans="1:11">
      <c r="A15" s="2" t="s">
        <v>10</v>
      </c>
      <c r="B15" s="1" t="s">
        <v>28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5">
        <f t="shared" si="0"/>
        <v>0</v>
      </c>
    </row>
    <row r="16" spans="1:11">
      <c r="A16" s="2" t="s">
        <v>11</v>
      </c>
      <c r="B16" s="1" t="s">
        <v>29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>
        <f t="shared" si="0"/>
        <v>0</v>
      </c>
    </row>
    <row r="17" spans="1:11">
      <c r="A17" s="2" t="s">
        <v>12</v>
      </c>
      <c r="B17" s="1" t="s">
        <v>30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5">
        <f t="shared" si="0"/>
        <v>0</v>
      </c>
    </row>
    <row r="18" spans="1:11" s="20" customFormat="1">
      <c r="A18" s="2" t="s">
        <v>13</v>
      </c>
      <c r="B18" s="1" t="s">
        <v>31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44">
        <v>0</v>
      </c>
      <c r="J18" s="44">
        <v>0</v>
      </c>
      <c r="K18" s="45">
        <f t="shared" si="0"/>
        <v>0</v>
      </c>
    </row>
    <row r="19" spans="1:11" s="20" customFormat="1">
      <c r="A19" s="2" t="s">
        <v>14</v>
      </c>
      <c r="B19" s="1" t="s">
        <v>32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44">
        <v>0</v>
      </c>
      <c r="J19" s="44">
        <v>0</v>
      </c>
      <c r="K19" s="45">
        <f t="shared" si="0"/>
        <v>0</v>
      </c>
    </row>
    <row r="20" spans="1:11" s="20" customFormat="1" ht="15.75" thickBot="1">
      <c r="A20" s="5" t="s">
        <v>15</v>
      </c>
      <c r="B20" s="6" t="s">
        <v>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78">
        <v>0</v>
      </c>
      <c r="J20" s="78">
        <v>0</v>
      </c>
      <c r="K20" s="51">
        <f t="shared" si="0"/>
        <v>0</v>
      </c>
    </row>
    <row r="21" spans="1:11" ht="15.75" thickBot="1">
      <c r="A21" s="21" t="s">
        <v>17</v>
      </c>
      <c r="B21" s="7" t="s">
        <v>24</v>
      </c>
      <c r="C21" s="61">
        <f t="shared" ref="C21:J21" si="2">SUM(C14:C20)</f>
        <v>0</v>
      </c>
      <c r="D21" s="61">
        <f t="shared" si="2"/>
        <v>0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0</v>
      </c>
      <c r="J21" s="61">
        <f t="shared" si="2"/>
        <v>0</v>
      </c>
      <c r="K21" s="57">
        <f t="shared" si="0"/>
        <v>0</v>
      </c>
    </row>
    <row r="22" spans="1:11" ht="15.75" thickBot="1">
      <c r="A22" s="8"/>
      <c r="B22" s="9"/>
      <c r="C22" s="65"/>
      <c r="D22" s="65"/>
      <c r="E22" s="65"/>
      <c r="F22" s="65"/>
      <c r="G22" s="65"/>
      <c r="H22" s="65"/>
      <c r="I22" s="79"/>
      <c r="J22" s="79"/>
      <c r="K22" s="55">
        <f t="shared" si="0"/>
        <v>0</v>
      </c>
    </row>
    <row r="23" spans="1:11" ht="15.75" thickBot="1">
      <c r="A23" s="21" t="s">
        <v>25</v>
      </c>
      <c r="B23" s="22" t="s">
        <v>26</v>
      </c>
      <c r="C23" s="61">
        <f t="shared" ref="C23:J23" si="3">C21+C12</f>
        <v>147513</v>
      </c>
      <c r="D23" s="61">
        <f t="shared" si="3"/>
        <v>160940</v>
      </c>
      <c r="E23" s="61">
        <f t="shared" si="3"/>
        <v>97000</v>
      </c>
      <c r="F23" s="61">
        <f t="shared" si="3"/>
        <v>96699</v>
      </c>
      <c r="G23" s="61">
        <f t="shared" si="3"/>
        <v>81351</v>
      </c>
      <c r="H23" s="61">
        <f t="shared" si="3"/>
        <v>73883</v>
      </c>
      <c r="I23" s="61">
        <f t="shared" si="3"/>
        <v>13463</v>
      </c>
      <c r="J23" s="61">
        <f t="shared" si="3"/>
        <v>11850</v>
      </c>
      <c r="K23" s="57">
        <f t="shared" si="0"/>
        <v>343372</v>
      </c>
    </row>
    <row r="24" spans="1:11">
      <c r="A24" s="3"/>
      <c r="B24" s="4"/>
      <c r="C24" s="62"/>
      <c r="D24" s="62"/>
      <c r="E24" s="62"/>
      <c r="F24" s="62"/>
      <c r="G24" s="62"/>
      <c r="H24" s="62"/>
      <c r="I24" s="77"/>
      <c r="J24" s="77"/>
      <c r="K24" s="56">
        <f t="shared" si="0"/>
        <v>0</v>
      </c>
    </row>
    <row r="25" spans="1:11">
      <c r="A25" s="2" t="s">
        <v>34</v>
      </c>
      <c r="B25" s="1" t="s">
        <v>37</v>
      </c>
      <c r="C25" s="44">
        <v>1543</v>
      </c>
      <c r="D25" s="44">
        <v>61319</v>
      </c>
      <c r="E25" s="44">
        <v>2269</v>
      </c>
      <c r="F25" s="44">
        <v>2269</v>
      </c>
      <c r="G25" s="44">
        <v>635</v>
      </c>
      <c r="H25" s="44">
        <v>845</v>
      </c>
      <c r="I25" s="75">
        <v>0</v>
      </c>
      <c r="J25" s="75">
        <v>308</v>
      </c>
      <c r="K25" s="45">
        <f t="shared" si="0"/>
        <v>64741</v>
      </c>
    </row>
    <row r="26" spans="1:11">
      <c r="A26" s="2" t="s">
        <v>35</v>
      </c>
      <c r="B26" s="1" t="s">
        <v>38</v>
      </c>
      <c r="C26" s="44">
        <v>953</v>
      </c>
      <c r="D26" s="44">
        <v>93267</v>
      </c>
      <c r="E26" s="44">
        <v>0</v>
      </c>
      <c r="F26" s="44">
        <v>0</v>
      </c>
      <c r="G26" s="44">
        <v>0</v>
      </c>
      <c r="H26" s="44">
        <v>1905</v>
      </c>
      <c r="I26" s="75">
        <v>0</v>
      </c>
      <c r="J26" s="75">
        <v>0</v>
      </c>
      <c r="K26" s="45">
        <f t="shared" si="0"/>
        <v>95172</v>
      </c>
    </row>
    <row r="27" spans="1:11" ht="15.75" thickBot="1">
      <c r="A27" s="5" t="s">
        <v>36</v>
      </c>
      <c r="B27" s="6" t="s">
        <v>39</v>
      </c>
      <c r="C27" s="54">
        <v>12000</v>
      </c>
      <c r="D27" s="54">
        <v>12000</v>
      </c>
      <c r="E27" s="54">
        <v>0</v>
      </c>
      <c r="F27" s="54">
        <v>0</v>
      </c>
      <c r="G27" s="54">
        <v>0</v>
      </c>
      <c r="H27" s="54">
        <v>0</v>
      </c>
      <c r="I27" s="76">
        <v>0</v>
      </c>
      <c r="J27" s="76">
        <v>0</v>
      </c>
      <c r="K27" s="51">
        <f t="shared" si="0"/>
        <v>12000</v>
      </c>
    </row>
    <row r="28" spans="1:11" ht="15.75" thickBot="1">
      <c r="A28" s="21" t="s">
        <v>40</v>
      </c>
      <c r="B28" s="7" t="s">
        <v>41</v>
      </c>
      <c r="C28" s="61">
        <f t="shared" ref="C28:J28" si="4">SUM(C25:C27)</f>
        <v>14496</v>
      </c>
      <c r="D28" s="61">
        <f t="shared" si="4"/>
        <v>166586</v>
      </c>
      <c r="E28" s="61">
        <f t="shared" si="4"/>
        <v>2269</v>
      </c>
      <c r="F28" s="61">
        <f t="shared" si="4"/>
        <v>2269</v>
      </c>
      <c r="G28" s="61">
        <f t="shared" si="4"/>
        <v>635</v>
      </c>
      <c r="H28" s="61">
        <f t="shared" si="4"/>
        <v>2750</v>
      </c>
      <c r="I28" s="61">
        <f t="shared" si="4"/>
        <v>0</v>
      </c>
      <c r="J28" s="61">
        <f t="shared" si="4"/>
        <v>308</v>
      </c>
      <c r="K28" s="57">
        <f t="shared" si="0"/>
        <v>171913</v>
      </c>
    </row>
    <row r="29" spans="1:11">
      <c r="A29" s="3"/>
      <c r="B29" s="4"/>
      <c r="C29" s="62"/>
      <c r="D29" s="62"/>
      <c r="E29" s="62"/>
      <c r="F29" s="62"/>
      <c r="G29" s="62"/>
      <c r="H29" s="62"/>
      <c r="I29" s="77"/>
      <c r="J29" s="77"/>
      <c r="K29" s="56">
        <f t="shared" si="0"/>
        <v>0</v>
      </c>
    </row>
    <row r="30" spans="1:11" s="20" customFormat="1">
      <c r="A30" s="2" t="s">
        <v>9</v>
      </c>
      <c r="B30" s="1" t="s">
        <v>27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77">
        <v>0</v>
      </c>
      <c r="J30" s="77">
        <v>0</v>
      </c>
      <c r="K30" s="45">
        <f t="shared" si="0"/>
        <v>0</v>
      </c>
    </row>
    <row r="31" spans="1:11">
      <c r="A31" s="2" t="s">
        <v>10</v>
      </c>
      <c r="B31" s="1" t="s">
        <v>28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77">
        <v>0</v>
      </c>
      <c r="J31" s="77">
        <v>0</v>
      </c>
      <c r="K31" s="45">
        <f t="shared" si="0"/>
        <v>0</v>
      </c>
    </row>
    <row r="32" spans="1:11">
      <c r="A32" s="2" t="s">
        <v>11</v>
      </c>
      <c r="B32" s="1" t="s">
        <v>29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77">
        <v>0</v>
      </c>
      <c r="J32" s="77">
        <v>0</v>
      </c>
      <c r="K32" s="45">
        <f t="shared" si="0"/>
        <v>0</v>
      </c>
    </row>
    <row r="33" spans="1:11">
      <c r="A33" s="2" t="s">
        <v>12</v>
      </c>
      <c r="B33" s="1" t="s">
        <v>30</v>
      </c>
      <c r="C33" s="44">
        <v>0</v>
      </c>
      <c r="D33" s="44">
        <v>4387</v>
      </c>
      <c r="E33" s="44">
        <v>0</v>
      </c>
      <c r="F33" s="44">
        <v>0</v>
      </c>
      <c r="G33" s="44">
        <v>0</v>
      </c>
      <c r="H33" s="44">
        <v>0</v>
      </c>
      <c r="I33" s="75">
        <v>0</v>
      </c>
      <c r="J33" s="75">
        <v>0</v>
      </c>
      <c r="K33" s="45">
        <f t="shared" si="0"/>
        <v>4387</v>
      </c>
    </row>
    <row r="34" spans="1:11">
      <c r="A34" s="2" t="s">
        <v>13</v>
      </c>
      <c r="B34" s="1" t="s">
        <v>31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80">
        <v>0</v>
      </c>
      <c r="J34" s="80">
        <v>0</v>
      </c>
      <c r="K34" s="45">
        <f t="shared" si="0"/>
        <v>0</v>
      </c>
    </row>
    <row r="35" spans="1:11">
      <c r="A35" s="2" t="s">
        <v>14</v>
      </c>
      <c r="B35" s="1" t="s">
        <v>32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80">
        <v>0</v>
      </c>
      <c r="J35" s="80">
        <v>0</v>
      </c>
      <c r="K35" s="45">
        <f t="shared" si="0"/>
        <v>0</v>
      </c>
    </row>
    <row r="36" spans="1:11" ht="15.75" thickBot="1">
      <c r="A36" s="5" t="s">
        <v>15</v>
      </c>
      <c r="B36" s="6" t="s">
        <v>33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8">
        <v>0</v>
      </c>
      <c r="J36" s="78">
        <v>0</v>
      </c>
      <c r="K36" s="51">
        <f t="shared" si="0"/>
        <v>0</v>
      </c>
    </row>
    <row r="37" spans="1:11" ht="15.75" thickBot="1">
      <c r="A37" s="21" t="s">
        <v>42</v>
      </c>
      <c r="B37" s="7" t="s">
        <v>43</v>
      </c>
      <c r="C37" s="61">
        <f t="shared" ref="C37:J37" si="5">SUM(C30:C36)</f>
        <v>0</v>
      </c>
      <c r="D37" s="61">
        <f t="shared" si="5"/>
        <v>4387</v>
      </c>
      <c r="E37" s="61">
        <f t="shared" si="5"/>
        <v>0</v>
      </c>
      <c r="F37" s="61">
        <f t="shared" si="5"/>
        <v>0</v>
      </c>
      <c r="G37" s="61">
        <f t="shared" si="5"/>
        <v>0</v>
      </c>
      <c r="H37" s="61">
        <f t="shared" si="5"/>
        <v>0</v>
      </c>
      <c r="I37" s="61">
        <f t="shared" si="5"/>
        <v>0</v>
      </c>
      <c r="J37" s="61">
        <f t="shared" si="5"/>
        <v>0</v>
      </c>
      <c r="K37" s="57">
        <f t="shared" si="0"/>
        <v>4387</v>
      </c>
    </row>
    <row r="38" spans="1:11" ht="15.75" thickBot="1">
      <c r="A38" s="8"/>
      <c r="B38" s="9"/>
      <c r="C38" s="65"/>
      <c r="D38" s="65"/>
      <c r="E38" s="65"/>
      <c r="F38" s="65"/>
      <c r="G38" s="65"/>
      <c r="H38" s="65"/>
      <c r="I38" s="79"/>
      <c r="J38" s="79"/>
      <c r="K38" s="55">
        <f t="shared" si="0"/>
        <v>0</v>
      </c>
    </row>
    <row r="39" spans="1:11" ht="15.75" thickBot="1">
      <c r="A39" s="21" t="s">
        <v>44</v>
      </c>
      <c r="B39" s="22" t="s">
        <v>45</v>
      </c>
      <c r="C39" s="61">
        <f t="shared" ref="C39:J39" si="6">C37+C28</f>
        <v>14496</v>
      </c>
      <c r="D39" s="61">
        <f t="shared" si="6"/>
        <v>170973</v>
      </c>
      <c r="E39" s="61">
        <f t="shared" si="6"/>
        <v>2269</v>
      </c>
      <c r="F39" s="61">
        <f t="shared" si="6"/>
        <v>2269</v>
      </c>
      <c r="G39" s="61">
        <f t="shared" si="6"/>
        <v>635</v>
      </c>
      <c r="H39" s="61">
        <f t="shared" si="6"/>
        <v>2750</v>
      </c>
      <c r="I39" s="61">
        <f t="shared" si="6"/>
        <v>0</v>
      </c>
      <c r="J39" s="61">
        <f t="shared" si="6"/>
        <v>308</v>
      </c>
      <c r="K39" s="57">
        <f t="shared" si="0"/>
        <v>176300</v>
      </c>
    </row>
    <row r="40" spans="1:11" ht="15.75" thickBot="1">
      <c r="A40" s="8"/>
      <c r="B40" s="23"/>
      <c r="C40" s="65"/>
      <c r="D40" s="65"/>
      <c r="E40" s="65"/>
      <c r="F40" s="65"/>
      <c r="G40" s="65"/>
      <c r="H40" s="65"/>
      <c r="I40" s="79"/>
      <c r="J40" s="79"/>
      <c r="K40" s="55">
        <f t="shared" si="0"/>
        <v>0</v>
      </c>
    </row>
    <row r="41" spans="1:11" ht="15.75" thickBot="1">
      <c r="A41" s="21" t="s">
        <v>46</v>
      </c>
      <c r="B41" s="22" t="s">
        <v>47</v>
      </c>
      <c r="C41" s="61">
        <f t="shared" ref="C41:J41" si="7">C23+C39</f>
        <v>162009</v>
      </c>
      <c r="D41" s="61">
        <f>D23+D39</f>
        <v>331913</v>
      </c>
      <c r="E41" s="61">
        <f t="shared" si="7"/>
        <v>99269</v>
      </c>
      <c r="F41" s="61">
        <f t="shared" si="7"/>
        <v>98968</v>
      </c>
      <c r="G41" s="61">
        <f t="shared" si="7"/>
        <v>81986</v>
      </c>
      <c r="H41" s="61">
        <f t="shared" si="7"/>
        <v>76633</v>
      </c>
      <c r="I41" s="61">
        <f t="shared" si="7"/>
        <v>13463</v>
      </c>
      <c r="J41" s="61">
        <f t="shared" si="7"/>
        <v>12158</v>
      </c>
      <c r="K41" s="57">
        <f>D41+F41+H41+J41</f>
        <v>519672</v>
      </c>
    </row>
    <row r="42" spans="1:11">
      <c r="A42" s="72" t="s">
        <v>106</v>
      </c>
    </row>
  </sheetData>
  <mergeCells count="9">
    <mergeCell ref="A2:K2"/>
    <mergeCell ref="A3:K3"/>
    <mergeCell ref="G5:H5"/>
    <mergeCell ref="E5:F5"/>
    <mergeCell ref="C5:D5"/>
    <mergeCell ref="I5:J5"/>
    <mergeCell ref="K5:K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topLeftCell="G16" workbookViewId="0">
      <selection activeCell="G34" sqref="G34"/>
    </sheetView>
  </sheetViews>
  <sheetFormatPr defaultRowHeight="15"/>
  <cols>
    <col min="1" max="1" width="11" customWidth="1"/>
    <col min="2" max="2" width="48.5703125" customWidth="1"/>
    <col min="3" max="4" width="10.5703125" style="13" customWidth="1"/>
    <col min="5" max="5" width="9.5703125" style="13" customWidth="1"/>
    <col min="6" max="7" width="13.140625" style="13" customWidth="1"/>
    <col min="8" max="9" width="9" style="47" customWidth="1"/>
    <col min="10" max="10" width="9.140625" style="13"/>
    <col min="11" max="11" width="9.140625" style="59"/>
    <col min="12" max="12" width="10.140625" style="59" customWidth="1"/>
    <col min="13" max="14" width="10.85546875" style="59" customWidth="1"/>
    <col min="15" max="15" width="9.7109375" style="13" customWidth="1"/>
    <col min="16" max="16" width="9.140625" style="13"/>
    <col min="17" max="17" width="10.42578125" style="13" customWidth="1"/>
    <col min="18" max="18" width="9.140625" style="13"/>
    <col min="19" max="19" width="9.140625" style="59"/>
    <col min="20" max="21" width="9.140625" style="13"/>
    <col min="22" max="22" width="10.85546875" style="13" customWidth="1"/>
    <col min="23" max="23" width="10.7109375" style="13" customWidth="1"/>
    <col min="24" max="24" width="10.42578125" style="13" customWidth="1"/>
    <col min="25" max="25" width="9.140625" style="13"/>
    <col min="26" max="26" width="10.28515625" style="13" customWidth="1"/>
    <col min="27" max="27" width="9.140625" style="13"/>
    <col min="28" max="28" width="10" style="13" customWidth="1"/>
  </cols>
  <sheetData>
    <row r="1" spans="1:28">
      <c r="H1" s="46" t="s">
        <v>81</v>
      </c>
      <c r="I1" s="46"/>
    </row>
    <row r="2" spans="1:28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15.75" thickBot="1">
      <c r="H4" s="46" t="s">
        <v>3</v>
      </c>
      <c r="I4" s="46"/>
    </row>
    <row r="5" spans="1:28" ht="61.5" customHeight="1" thickBot="1">
      <c r="A5" s="89" t="s">
        <v>2</v>
      </c>
      <c r="B5" s="91" t="s">
        <v>0</v>
      </c>
      <c r="C5" s="107" t="s">
        <v>62</v>
      </c>
      <c r="D5" s="107" t="s">
        <v>63</v>
      </c>
      <c r="E5" s="107" t="s">
        <v>64</v>
      </c>
      <c r="F5" s="105" t="s">
        <v>65</v>
      </c>
      <c r="G5" s="106"/>
      <c r="H5" s="103" t="s">
        <v>78</v>
      </c>
      <c r="I5" s="104"/>
      <c r="J5" s="103" t="s">
        <v>66</v>
      </c>
      <c r="K5" s="104"/>
      <c r="L5" s="127" t="s">
        <v>67</v>
      </c>
      <c r="M5" s="128" t="s">
        <v>68</v>
      </c>
      <c r="N5" s="129"/>
      <c r="O5" s="48" t="s">
        <v>69</v>
      </c>
      <c r="P5" s="48" t="s">
        <v>70</v>
      </c>
      <c r="Q5" s="48" t="s">
        <v>71</v>
      </c>
      <c r="R5" s="103" t="s">
        <v>72</v>
      </c>
      <c r="S5" s="104"/>
      <c r="T5" s="103" t="s">
        <v>73</v>
      </c>
      <c r="U5" s="104"/>
      <c r="V5" s="48" t="s">
        <v>79</v>
      </c>
      <c r="W5" s="48" t="s">
        <v>74</v>
      </c>
      <c r="X5" s="48" t="s">
        <v>48</v>
      </c>
      <c r="Y5" s="48" t="s">
        <v>75</v>
      </c>
      <c r="Z5" s="48" t="s">
        <v>76</v>
      </c>
      <c r="AA5" s="48" t="s">
        <v>77</v>
      </c>
      <c r="AB5" s="15" t="s">
        <v>1</v>
      </c>
    </row>
    <row r="6" spans="1:28" ht="17.25" customHeight="1" thickBot="1">
      <c r="A6" s="110"/>
      <c r="B6" s="109"/>
      <c r="C6" s="108"/>
      <c r="D6" s="108"/>
      <c r="E6" s="108"/>
      <c r="F6" s="67" t="s">
        <v>96</v>
      </c>
      <c r="G6" s="67" t="s">
        <v>96</v>
      </c>
      <c r="H6" s="67" t="s">
        <v>96</v>
      </c>
      <c r="I6" s="67" t="s">
        <v>95</v>
      </c>
      <c r="J6" s="67" t="s">
        <v>96</v>
      </c>
      <c r="K6" s="130" t="s">
        <v>95</v>
      </c>
      <c r="L6" s="130"/>
      <c r="M6" s="130" t="s">
        <v>96</v>
      </c>
      <c r="N6" s="130" t="s">
        <v>95</v>
      </c>
      <c r="O6" s="67"/>
      <c r="P6" s="67"/>
      <c r="Q6" s="67"/>
      <c r="R6" s="67" t="s">
        <v>96</v>
      </c>
      <c r="S6" s="130" t="s">
        <v>95</v>
      </c>
      <c r="T6" s="67" t="s">
        <v>96</v>
      </c>
      <c r="U6" s="67" t="s">
        <v>95</v>
      </c>
      <c r="V6" s="67"/>
      <c r="W6" s="67"/>
      <c r="X6" s="67"/>
      <c r="Y6" s="67"/>
      <c r="Z6" s="67"/>
      <c r="AA6" s="67"/>
      <c r="AB6" s="50"/>
    </row>
    <row r="7" spans="1:28">
      <c r="A7" s="3" t="s">
        <v>4</v>
      </c>
      <c r="B7" s="4" t="s">
        <v>18</v>
      </c>
      <c r="C7" s="29">
        <v>1950</v>
      </c>
      <c r="D7" s="29">
        <v>0</v>
      </c>
      <c r="E7" s="29">
        <v>0</v>
      </c>
      <c r="F7" s="33">
        <v>7103</v>
      </c>
      <c r="G7" s="33">
        <v>7103</v>
      </c>
      <c r="H7" s="66">
        <v>0</v>
      </c>
      <c r="I7" s="66">
        <v>0</v>
      </c>
      <c r="J7" s="29">
        <v>19338</v>
      </c>
      <c r="K7" s="62">
        <v>20519</v>
      </c>
      <c r="L7" s="62">
        <v>0</v>
      </c>
      <c r="M7" s="62">
        <v>1300</v>
      </c>
      <c r="N7" s="62">
        <f>1300+1589</f>
        <v>2889</v>
      </c>
      <c r="O7" s="29">
        <v>0</v>
      </c>
      <c r="P7" s="29">
        <v>0</v>
      </c>
      <c r="Q7" s="29">
        <v>0</v>
      </c>
      <c r="R7" s="29">
        <v>0</v>
      </c>
      <c r="S7" s="62">
        <v>0</v>
      </c>
      <c r="T7" s="29">
        <v>0</v>
      </c>
      <c r="U7" s="29">
        <v>0</v>
      </c>
      <c r="V7" s="29">
        <v>7977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71">
        <f>C7+D7+E7+G7+I7+K7+L7+N7+O7+P7+Q7+S7+U7+V7+W7+X7+Y7+Z7+AA7</f>
        <v>40438</v>
      </c>
    </row>
    <row r="8" spans="1:28">
      <c r="A8" s="2" t="s">
        <v>5</v>
      </c>
      <c r="B8" s="1" t="s">
        <v>19</v>
      </c>
      <c r="C8" s="26">
        <v>527</v>
      </c>
      <c r="D8" s="26">
        <v>0</v>
      </c>
      <c r="E8" s="26">
        <v>0</v>
      </c>
      <c r="F8" s="32">
        <v>1918</v>
      </c>
      <c r="G8" s="32">
        <v>1918</v>
      </c>
      <c r="H8" s="16">
        <v>0</v>
      </c>
      <c r="I8" s="16">
        <v>0</v>
      </c>
      <c r="J8" s="26">
        <v>5198</v>
      </c>
      <c r="K8" s="44">
        <v>5480</v>
      </c>
      <c r="L8" s="44">
        <v>0</v>
      </c>
      <c r="M8" s="44">
        <v>324</v>
      </c>
      <c r="N8" s="44">
        <f>324+215</f>
        <v>539</v>
      </c>
      <c r="O8" s="26">
        <v>0</v>
      </c>
      <c r="P8" s="26">
        <v>0</v>
      </c>
      <c r="Q8" s="26">
        <v>0</v>
      </c>
      <c r="R8" s="26">
        <v>0</v>
      </c>
      <c r="S8" s="44">
        <v>0</v>
      </c>
      <c r="T8" s="26">
        <v>0</v>
      </c>
      <c r="U8" s="26">
        <v>0</v>
      </c>
      <c r="V8" s="26">
        <v>2108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71">
        <f t="shared" ref="AB8:AB40" si="0">C8+D8+E8+G8+I8+K8+L8+N8+O8+P8+Q8+S8+U8+V8+W8+X8+Y8+Z8+AA8</f>
        <v>10572</v>
      </c>
    </row>
    <row r="9" spans="1:28">
      <c r="A9" s="2" t="s">
        <v>6</v>
      </c>
      <c r="B9" s="1" t="s">
        <v>20</v>
      </c>
      <c r="C9" s="26">
        <v>1723</v>
      </c>
      <c r="D9" s="26">
        <v>0</v>
      </c>
      <c r="E9" s="26">
        <v>200</v>
      </c>
      <c r="F9" s="32">
        <v>3500</v>
      </c>
      <c r="G9" s="32">
        <v>3500</v>
      </c>
      <c r="H9" s="16">
        <v>7620</v>
      </c>
      <c r="I9" s="16">
        <v>10584</v>
      </c>
      <c r="J9" s="26">
        <v>12719</v>
      </c>
      <c r="K9" s="44">
        <v>12719</v>
      </c>
      <c r="L9" s="44">
        <v>13092</v>
      </c>
      <c r="M9" s="44">
        <v>314</v>
      </c>
      <c r="N9" s="44">
        <v>314</v>
      </c>
      <c r="O9" s="26">
        <v>6909</v>
      </c>
      <c r="P9" s="26">
        <v>9547</v>
      </c>
      <c r="Q9" s="26">
        <v>7401</v>
      </c>
      <c r="R9" s="26">
        <v>0</v>
      </c>
      <c r="S9" s="44">
        <v>0</v>
      </c>
      <c r="T9" s="26">
        <v>8216</v>
      </c>
      <c r="U9" s="26">
        <v>8326</v>
      </c>
      <c r="V9" s="26">
        <v>872</v>
      </c>
      <c r="W9" s="26">
        <v>1905</v>
      </c>
      <c r="X9" s="26">
        <v>0</v>
      </c>
      <c r="Y9" s="26">
        <v>0</v>
      </c>
      <c r="Z9" s="26">
        <v>0</v>
      </c>
      <c r="AA9" s="26">
        <v>0</v>
      </c>
      <c r="AB9" s="71">
        <f t="shared" si="0"/>
        <v>77092</v>
      </c>
    </row>
    <row r="10" spans="1:28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32">
        <v>0</v>
      </c>
      <c r="G10" s="32">
        <v>0</v>
      </c>
      <c r="H10" s="16">
        <v>0</v>
      </c>
      <c r="I10" s="16">
        <v>0</v>
      </c>
      <c r="J10" s="26">
        <v>0</v>
      </c>
      <c r="K10" s="44">
        <v>0</v>
      </c>
      <c r="L10" s="44">
        <v>5000</v>
      </c>
      <c r="M10" s="44">
        <v>0</v>
      </c>
      <c r="N10" s="44">
        <v>0</v>
      </c>
      <c r="O10" s="26">
        <v>0</v>
      </c>
      <c r="P10" s="26">
        <v>0</v>
      </c>
      <c r="Q10" s="26">
        <v>0</v>
      </c>
      <c r="R10" s="26">
        <v>3192</v>
      </c>
      <c r="S10" s="44">
        <v>5863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71">
        <f t="shared" si="0"/>
        <v>10863</v>
      </c>
    </row>
    <row r="11" spans="1:28" ht="15.75" thickBot="1">
      <c r="A11" s="5" t="s">
        <v>8</v>
      </c>
      <c r="B11" s="6" t="s">
        <v>22</v>
      </c>
      <c r="C11" s="27">
        <v>0</v>
      </c>
      <c r="D11" s="27">
        <v>3000</v>
      </c>
      <c r="E11" s="27">
        <v>0</v>
      </c>
      <c r="F11" s="58">
        <f>4743+4123</f>
        <v>8866</v>
      </c>
      <c r="G11" s="76">
        <v>15157</v>
      </c>
      <c r="H11" s="30">
        <v>0</v>
      </c>
      <c r="I11" s="30">
        <v>0</v>
      </c>
      <c r="J11" s="27">
        <v>0</v>
      </c>
      <c r="K11" s="54">
        <v>0</v>
      </c>
      <c r="L11" s="54">
        <v>0</v>
      </c>
      <c r="M11" s="54">
        <v>0</v>
      </c>
      <c r="N11" s="54">
        <v>0</v>
      </c>
      <c r="O11" s="27">
        <v>0</v>
      </c>
      <c r="P11" s="27">
        <v>0</v>
      </c>
      <c r="Q11" s="27">
        <v>0</v>
      </c>
      <c r="R11" s="27">
        <v>0</v>
      </c>
      <c r="S11" s="54">
        <v>0</v>
      </c>
      <c r="T11" s="27">
        <v>3648</v>
      </c>
      <c r="U11" s="27">
        <v>3648</v>
      </c>
      <c r="V11" s="27">
        <v>170</v>
      </c>
      <c r="W11" s="27">
        <v>0</v>
      </c>
      <c r="X11" s="27"/>
      <c r="Y11" s="27">
        <v>0</v>
      </c>
      <c r="Z11" s="27">
        <v>0</v>
      </c>
      <c r="AA11" s="27">
        <v>0</v>
      </c>
      <c r="AB11" s="71">
        <f t="shared" si="0"/>
        <v>21975</v>
      </c>
    </row>
    <row r="12" spans="1:28" ht="15.75" thickBot="1">
      <c r="A12" s="21" t="s">
        <v>16</v>
      </c>
      <c r="B12" s="7" t="s">
        <v>23</v>
      </c>
      <c r="C12" s="18">
        <f>SUM(C7:C11)</f>
        <v>4200</v>
      </c>
      <c r="D12" s="18">
        <f>SUM(D7:D11)</f>
        <v>3000</v>
      </c>
      <c r="E12" s="18">
        <f>SUM(E7:E11)</f>
        <v>200</v>
      </c>
      <c r="F12" s="18">
        <f t="shared" ref="F12:AB12" si="1">SUM(F7:F11)</f>
        <v>21387</v>
      </c>
      <c r="G12" s="18">
        <f t="shared" si="1"/>
        <v>27678</v>
      </c>
      <c r="H12" s="18">
        <f t="shared" si="1"/>
        <v>7620</v>
      </c>
      <c r="I12" s="18">
        <v>10584</v>
      </c>
      <c r="J12" s="18">
        <f t="shared" si="1"/>
        <v>37255</v>
      </c>
      <c r="K12" s="61">
        <f t="shared" si="1"/>
        <v>38718</v>
      </c>
      <c r="L12" s="61">
        <f t="shared" si="1"/>
        <v>18092</v>
      </c>
      <c r="M12" s="61">
        <f t="shared" si="1"/>
        <v>1938</v>
      </c>
      <c r="N12" s="61">
        <f>SUM(N7:N11)</f>
        <v>3742</v>
      </c>
      <c r="O12" s="18">
        <f t="shared" si="1"/>
        <v>6909</v>
      </c>
      <c r="P12" s="18">
        <f t="shared" si="1"/>
        <v>9547</v>
      </c>
      <c r="Q12" s="18">
        <f t="shared" si="1"/>
        <v>7401</v>
      </c>
      <c r="R12" s="18">
        <f t="shared" si="1"/>
        <v>3192</v>
      </c>
      <c r="S12" s="61">
        <f t="shared" si="1"/>
        <v>5863</v>
      </c>
      <c r="T12" s="18">
        <f t="shared" si="1"/>
        <v>11864</v>
      </c>
      <c r="U12" s="18">
        <f t="shared" si="1"/>
        <v>11974</v>
      </c>
      <c r="V12" s="18">
        <f t="shared" si="1"/>
        <v>11127</v>
      </c>
      <c r="W12" s="18">
        <f t="shared" si="1"/>
        <v>1905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160940</v>
      </c>
    </row>
    <row r="13" spans="1:28">
      <c r="A13" s="3"/>
      <c r="B13" s="4"/>
      <c r="C13" s="29"/>
      <c r="D13" s="29"/>
      <c r="E13" s="29"/>
      <c r="F13" s="33"/>
      <c r="G13" s="33"/>
      <c r="H13" s="66"/>
      <c r="I13" s="66"/>
      <c r="J13" s="29"/>
      <c r="K13" s="62"/>
      <c r="L13" s="62"/>
      <c r="M13" s="62"/>
      <c r="N13" s="62"/>
      <c r="O13" s="29"/>
      <c r="P13" s="29"/>
      <c r="Q13" s="29"/>
      <c r="R13" s="29"/>
      <c r="S13" s="62"/>
      <c r="T13" s="29"/>
      <c r="U13" s="29"/>
      <c r="V13" s="29"/>
      <c r="W13" s="29"/>
      <c r="X13" s="29"/>
      <c r="Y13" s="29"/>
      <c r="Z13" s="29"/>
      <c r="AA13" s="29"/>
      <c r="AB13" s="71">
        <f t="shared" si="0"/>
        <v>0</v>
      </c>
    </row>
    <row r="14" spans="1:28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44">
        <v>0</v>
      </c>
      <c r="L14" s="44">
        <v>0</v>
      </c>
      <c r="M14" s="44">
        <v>0</v>
      </c>
      <c r="N14" s="44">
        <v>0</v>
      </c>
      <c r="O14" s="26">
        <v>0</v>
      </c>
      <c r="P14" s="26">
        <v>0</v>
      </c>
      <c r="Q14" s="26">
        <v>0</v>
      </c>
      <c r="R14" s="26">
        <v>0</v>
      </c>
      <c r="S14" s="44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71">
        <f t="shared" si="0"/>
        <v>0</v>
      </c>
    </row>
    <row r="15" spans="1:28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44">
        <v>0</v>
      </c>
      <c r="L15" s="44">
        <v>0</v>
      </c>
      <c r="M15" s="44">
        <v>0</v>
      </c>
      <c r="N15" s="44">
        <v>0</v>
      </c>
      <c r="O15" s="26">
        <v>0</v>
      </c>
      <c r="P15" s="26">
        <v>0</v>
      </c>
      <c r="Q15" s="26">
        <v>0</v>
      </c>
      <c r="R15" s="26">
        <v>0</v>
      </c>
      <c r="S15" s="44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71">
        <f t="shared" si="0"/>
        <v>0</v>
      </c>
    </row>
    <row r="16" spans="1:28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44">
        <v>0</v>
      </c>
      <c r="L16" s="44">
        <v>0</v>
      </c>
      <c r="M16" s="44">
        <v>0</v>
      </c>
      <c r="N16" s="44">
        <v>0</v>
      </c>
      <c r="O16" s="26">
        <v>0</v>
      </c>
      <c r="P16" s="26">
        <v>0</v>
      </c>
      <c r="Q16" s="26">
        <v>0</v>
      </c>
      <c r="R16" s="26">
        <v>0</v>
      </c>
      <c r="S16" s="44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71">
        <f t="shared" si="0"/>
        <v>0</v>
      </c>
    </row>
    <row r="17" spans="1:28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44">
        <v>0</v>
      </c>
      <c r="L17" s="44">
        <v>0</v>
      </c>
      <c r="M17" s="44">
        <v>0</v>
      </c>
      <c r="N17" s="44">
        <v>0</v>
      </c>
      <c r="O17" s="26">
        <v>0</v>
      </c>
      <c r="P17" s="26">
        <v>0</v>
      </c>
      <c r="Q17" s="26">
        <v>0</v>
      </c>
      <c r="R17" s="26">
        <v>0</v>
      </c>
      <c r="S17" s="44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71">
        <f t="shared" si="0"/>
        <v>0</v>
      </c>
    </row>
    <row r="18" spans="1:28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44">
        <v>0</v>
      </c>
      <c r="L18" s="44">
        <v>0</v>
      </c>
      <c r="M18" s="44">
        <v>0</v>
      </c>
      <c r="N18" s="44">
        <v>0</v>
      </c>
      <c r="O18" s="26">
        <v>0</v>
      </c>
      <c r="P18" s="26">
        <v>0</v>
      </c>
      <c r="Q18" s="26">
        <v>0</v>
      </c>
      <c r="R18" s="26">
        <v>0</v>
      </c>
      <c r="S18" s="44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71">
        <f t="shared" si="0"/>
        <v>0</v>
      </c>
    </row>
    <row r="19" spans="1:28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44">
        <v>0</v>
      </c>
      <c r="L19" s="44">
        <v>0</v>
      </c>
      <c r="M19" s="44">
        <v>0</v>
      </c>
      <c r="N19" s="44">
        <v>0</v>
      </c>
      <c r="O19" s="26">
        <v>0</v>
      </c>
      <c r="P19" s="26">
        <v>0</v>
      </c>
      <c r="Q19" s="26">
        <v>0</v>
      </c>
      <c r="R19" s="26">
        <v>0</v>
      </c>
      <c r="S19" s="44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71">
        <f t="shared" si="0"/>
        <v>0</v>
      </c>
    </row>
    <row r="20" spans="1:28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54">
        <v>0</v>
      </c>
      <c r="L20" s="54">
        <v>0</v>
      </c>
      <c r="M20" s="54">
        <v>0</v>
      </c>
      <c r="N20" s="54">
        <v>0</v>
      </c>
      <c r="O20" s="27">
        <v>0</v>
      </c>
      <c r="P20" s="27">
        <v>0</v>
      </c>
      <c r="Q20" s="27">
        <v>0</v>
      </c>
      <c r="R20" s="27">
        <v>0</v>
      </c>
      <c r="S20" s="54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71">
        <f t="shared" si="0"/>
        <v>0</v>
      </c>
    </row>
    <row r="21" spans="1:28" ht="15.75" thickBot="1">
      <c r="A21" s="21" t="s">
        <v>17</v>
      </c>
      <c r="B21" s="7" t="s">
        <v>24</v>
      </c>
      <c r="C21" s="18">
        <f>SUM(C14:C20)</f>
        <v>0</v>
      </c>
      <c r="D21" s="18">
        <f t="shared" ref="D21:AB21" si="2">SUM(D14:D20)</f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v>0</v>
      </c>
      <c r="J21" s="18">
        <f t="shared" si="2"/>
        <v>0</v>
      </c>
      <c r="K21" s="61">
        <f t="shared" si="2"/>
        <v>0</v>
      </c>
      <c r="L21" s="61">
        <f t="shared" si="2"/>
        <v>0</v>
      </c>
      <c r="M21" s="61">
        <f t="shared" si="2"/>
        <v>0</v>
      </c>
      <c r="N21" s="61">
        <f>SUM(N14:N20)</f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0</v>
      </c>
      <c r="S21" s="61">
        <f t="shared" si="2"/>
        <v>0</v>
      </c>
      <c r="T21" s="18">
        <f t="shared" si="2"/>
        <v>0</v>
      </c>
      <c r="U21" s="18">
        <f t="shared" si="2"/>
        <v>0</v>
      </c>
      <c r="V21" s="18">
        <f t="shared" si="2"/>
        <v>0</v>
      </c>
      <c r="W21" s="18">
        <f t="shared" si="2"/>
        <v>0</v>
      </c>
      <c r="X21" s="18">
        <f t="shared" si="2"/>
        <v>0</v>
      </c>
      <c r="Y21" s="18">
        <f t="shared" si="2"/>
        <v>0</v>
      </c>
      <c r="Z21" s="18">
        <f t="shared" si="2"/>
        <v>0</v>
      </c>
      <c r="AA21" s="18">
        <f t="shared" si="2"/>
        <v>0</v>
      </c>
      <c r="AB21" s="18">
        <f t="shared" si="2"/>
        <v>0</v>
      </c>
    </row>
    <row r="22" spans="1:28" ht="15.75" thickBot="1">
      <c r="A22" s="8"/>
      <c r="B22" s="9"/>
      <c r="C22" s="24"/>
      <c r="D22" s="24"/>
      <c r="E22" s="24"/>
      <c r="F22" s="36"/>
      <c r="G22" s="36"/>
      <c r="H22" s="70"/>
      <c r="I22" s="70"/>
      <c r="J22" s="24"/>
      <c r="K22" s="65"/>
      <c r="L22" s="65"/>
      <c r="M22" s="65"/>
      <c r="N22" s="65"/>
      <c r="O22" s="24"/>
      <c r="P22" s="24"/>
      <c r="Q22" s="24"/>
      <c r="R22" s="24"/>
      <c r="S22" s="65"/>
      <c r="T22" s="24"/>
      <c r="U22" s="24"/>
      <c r="V22" s="24"/>
      <c r="W22" s="24"/>
      <c r="X22" s="24"/>
      <c r="Y22" s="24"/>
      <c r="Z22" s="24"/>
      <c r="AA22" s="24"/>
      <c r="AB22" s="71">
        <f t="shared" si="0"/>
        <v>0</v>
      </c>
    </row>
    <row r="23" spans="1:28" ht="15.75" thickBot="1">
      <c r="A23" s="21" t="s">
        <v>25</v>
      </c>
      <c r="B23" s="22" t="s">
        <v>26</v>
      </c>
      <c r="C23" s="18">
        <f>C21+C12</f>
        <v>4200</v>
      </c>
      <c r="D23" s="18">
        <f t="shared" ref="D23:AB23" si="3">D21+D12</f>
        <v>3000</v>
      </c>
      <c r="E23" s="18">
        <f t="shared" si="3"/>
        <v>200</v>
      </c>
      <c r="F23" s="18">
        <f t="shared" si="3"/>
        <v>21387</v>
      </c>
      <c r="G23" s="18">
        <f>G21+G12</f>
        <v>27678</v>
      </c>
      <c r="H23" s="18">
        <f t="shared" si="3"/>
        <v>7620</v>
      </c>
      <c r="I23" s="18">
        <v>10584</v>
      </c>
      <c r="J23" s="18">
        <f t="shared" si="3"/>
        <v>37255</v>
      </c>
      <c r="K23" s="61">
        <f>K21+K12</f>
        <v>38718</v>
      </c>
      <c r="L23" s="61">
        <f t="shared" si="3"/>
        <v>18092</v>
      </c>
      <c r="M23" s="61">
        <f t="shared" si="3"/>
        <v>1938</v>
      </c>
      <c r="N23" s="61">
        <f>N21+N12</f>
        <v>3742</v>
      </c>
      <c r="O23" s="18">
        <f t="shared" si="3"/>
        <v>6909</v>
      </c>
      <c r="P23" s="18">
        <f t="shared" si="3"/>
        <v>9547</v>
      </c>
      <c r="Q23" s="18">
        <f t="shared" si="3"/>
        <v>7401</v>
      </c>
      <c r="R23" s="18">
        <f t="shared" si="3"/>
        <v>3192</v>
      </c>
      <c r="S23" s="61">
        <f>S21+S12</f>
        <v>5863</v>
      </c>
      <c r="T23" s="18">
        <f t="shared" si="3"/>
        <v>11864</v>
      </c>
      <c r="U23" s="18">
        <f>U21+U12</f>
        <v>11974</v>
      </c>
      <c r="V23" s="18">
        <f t="shared" si="3"/>
        <v>11127</v>
      </c>
      <c r="W23" s="18">
        <f t="shared" si="3"/>
        <v>1905</v>
      </c>
      <c r="X23" s="18">
        <f t="shared" si="3"/>
        <v>0</v>
      </c>
      <c r="Y23" s="18">
        <f t="shared" si="3"/>
        <v>0</v>
      </c>
      <c r="Z23" s="18">
        <f t="shared" si="3"/>
        <v>0</v>
      </c>
      <c r="AA23" s="18">
        <f t="shared" si="3"/>
        <v>0</v>
      </c>
      <c r="AB23" s="18">
        <f t="shared" si="3"/>
        <v>160940</v>
      </c>
    </row>
    <row r="24" spans="1:28">
      <c r="A24" s="3"/>
      <c r="B24" s="4"/>
      <c r="C24" s="29"/>
      <c r="D24" s="29"/>
      <c r="E24" s="29"/>
      <c r="F24" s="33"/>
      <c r="G24" s="33"/>
      <c r="H24" s="66"/>
      <c r="I24" s="66"/>
      <c r="J24" s="29"/>
      <c r="K24" s="62"/>
      <c r="L24" s="62"/>
      <c r="M24" s="62"/>
      <c r="N24" s="62"/>
      <c r="O24" s="29"/>
      <c r="P24" s="29"/>
      <c r="Q24" s="29"/>
      <c r="R24" s="29"/>
      <c r="S24" s="62"/>
      <c r="T24" s="29"/>
      <c r="U24" s="29"/>
      <c r="V24" s="29"/>
      <c r="W24" s="29"/>
      <c r="X24" s="29"/>
      <c r="Y24" s="29"/>
      <c r="Z24" s="29"/>
      <c r="AA24" s="29"/>
      <c r="AB24" s="71">
        <f t="shared" si="0"/>
        <v>0</v>
      </c>
    </row>
    <row r="25" spans="1:28">
      <c r="A25" s="2" t="s">
        <v>34</v>
      </c>
      <c r="B25" s="1" t="s">
        <v>37</v>
      </c>
      <c r="C25" s="26">
        <v>0</v>
      </c>
      <c r="D25" s="26">
        <v>0</v>
      </c>
      <c r="E25" s="26">
        <v>0</v>
      </c>
      <c r="F25" s="32">
        <v>0</v>
      </c>
      <c r="G25" s="32">
        <v>0</v>
      </c>
      <c r="H25" s="16">
        <v>1543</v>
      </c>
      <c r="I25" s="34">
        <v>61319</v>
      </c>
      <c r="J25" s="32">
        <v>0</v>
      </c>
      <c r="K25" s="75">
        <v>0</v>
      </c>
      <c r="L25" s="75">
        <v>0</v>
      </c>
      <c r="M25" s="75">
        <v>0</v>
      </c>
      <c r="N25" s="75">
        <v>0</v>
      </c>
      <c r="O25" s="32">
        <v>0</v>
      </c>
      <c r="P25" s="32">
        <v>0</v>
      </c>
      <c r="Q25" s="32">
        <v>0</v>
      </c>
      <c r="R25" s="32">
        <v>0</v>
      </c>
      <c r="S25" s="75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71">
        <f t="shared" si="0"/>
        <v>61319</v>
      </c>
    </row>
    <row r="26" spans="1:28">
      <c r="A26" s="2" t="s">
        <v>35</v>
      </c>
      <c r="B26" s="1" t="s">
        <v>38</v>
      </c>
      <c r="C26" s="26">
        <v>0</v>
      </c>
      <c r="D26" s="26">
        <v>0</v>
      </c>
      <c r="E26" s="26">
        <v>0</v>
      </c>
      <c r="F26" s="32">
        <v>0</v>
      </c>
      <c r="G26" s="32">
        <v>0</v>
      </c>
      <c r="H26" s="16">
        <v>953</v>
      </c>
      <c r="I26" s="34">
        <v>93267</v>
      </c>
      <c r="J26" s="32">
        <v>0</v>
      </c>
      <c r="K26" s="75">
        <v>0</v>
      </c>
      <c r="L26" s="75">
        <v>0</v>
      </c>
      <c r="M26" s="75">
        <v>0</v>
      </c>
      <c r="N26" s="75">
        <v>0</v>
      </c>
      <c r="O26" s="32">
        <v>0</v>
      </c>
      <c r="P26" s="32">
        <v>0</v>
      </c>
      <c r="Q26" s="32">
        <v>0</v>
      </c>
      <c r="R26" s="32">
        <v>0</v>
      </c>
      <c r="S26" s="75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71">
        <f t="shared" si="0"/>
        <v>93267</v>
      </c>
    </row>
    <row r="27" spans="1:28" ht="15.75" thickBot="1">
      <c r="A27" s="5" t="s">
        <v>36</v>
      </c>
      <c r="B27" s="6" t="s">
        <v>39</v>
      </c>
      <c r="C27" s="27">
        <v>0</v>
      </c>
      <c r="D27" s="27">
        <v>0</v>
      </c>
      <c r="E27" s="27">
        <v>0</v>
      </c>
      <c r="F27" s="58">
        <v>0</v>
      </c>
      <c r="G27" s="58">
        <v>0</v>
      </c>
      <c r="H27" s="30">
        <v>0</v>
      </c>
      <c r="I27" s="35">
        <v>0</v>
      </c>
      <c r="J27" s="58">
        <v>0</v>
      </c>
      <c r="K27" s="76">
        <v>0</v>
      </c>
      <c r="L27" s="76">
        <v>0</v>
      </c>
      <c r="M27" s="76">
        <v>0</v>
      </c>
      <c r="N27" s="76">
        <v>0</v>
      </c>
      <c r="O27" s="58">
        <v>0</v>
      </c>
      <c r="P27" s="58">
        <v>12000</v>
      </c>
      <c r="Q27" s="58">
        <v>0</v>
      </c>
      <c r="R27" s="58">
        <v>0</v>
      </c>
      <c r="S27" s="76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71">
        <f t="shared" si="0"/>
        <v>12000</v>
      </c>
    </row>
    <row r="28" spans="1:28" ht="15.75" thickBot="1">
      <c r="A28" s="21" t="s">
        <v>40</v>
      </c>
      <c r="B28" s="7" t="s">
        <v>41</v>
      </c>
      <c r="C28" s="18">
        <f>SUM(C25:C27)</f>
        <v>0</v>
      </c>
      <c r="D28" s="18">
        <f>SUM(D25:D27)</f>
        <v>0</v>
      </c>
      <c r="E28" s="18">
        <f>SUM(E25:E27)</f>
        <v>0</v>
      </c>
      <c r="F28" s="18">
        <f t="shared" ref="F28:AB28" si="4">SUM(F25:F27)</f>
        <v>0</v>
      </c>
      <c r="G28" s="18">
        <f t="shared" si="4"/>
        <v>0</v>
      </c>
      <c r="H28" s="18">
        <f t="shared" si="4"/>
        <v>2496</v>
      </c>
      <c r="I28" s="18">
        <f t="shared" si="4"/>
        <v>154586</v>
      </c>
      <c r="J28" s="18">
        <f t="shared" si="4"/>
        <v>0</v>
      </c>
      <c r="K28" s="61">
        <f t="shared" si="4"/>
        <v>0</v>
      </c>
      <c r="L28" s="61">
        <f t="shared" si="4"/>
        <v>0</v>
      </c>
      <c r="M28" s="61">
        <f t="shared" si="4"/>
        <v>0</v>
      </c>
      <c r="N28" s="61">
        <f>SUM(N25:N27)</f>
        <v>0</v>
      </c>
      <c r="O28" s="18">
        <f t="shared" si="4"/>
        <v>0</v>
      </c>
      <c r="P28" s="18">
        <f t="shared" si="4"/>
        <v>12000</v>
      </c>
      <c r="Q28" s="18">
        <f t="shared" si="4"/>
        <v>0</v>
      </c>
      <c r="R28" s="18">
        <f t="shared" si="4"/>
        <v>0</v>
      </c>
      <c r="S28" s="61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  <c r="Y28" s="18">
        <f t="shared" si="4"/>
        <v>0</v>
      </c>
      <c r="Z28" s="18">
        <f t="shared" si="4"/>
        <v>0</v>
      </c>
      <c r="AA28" s="18">
        <f t="shared" si="4"/>
        <v>0</v>
      </c>
      <c r="AB28" s="18">
        <f t="shared" si="4"/>
        <v>166586</v>
      </c>
    </row>
    <row r="29" spans="1:28">
      <c r="A29" s="3"/>
      <c r="B29" s="4"/>
      <c r="C29" s="29"/>
      <c r="D29" s="29"/>
      <c r="E29" s="29"/>
      <c r="F29" s="33"/>
      <c r="G29" s="33"/>
      <c r="H29" s="66"/>
      <c r="I29" s="66"/>
      <c r="J29" s="29"/>
      <c r="K29" s="62"/>
      <c r="L29" s="62"/>
      <c r="M29" s="62"/>
      <c r="N29" s="62"/>
      <c r="O29" s="29"/>
      <c r="P29" s="29"/>
      <c r="Q29" s="29"/>
      <c r="R29" s="29"/>
      <c r="S29" s="62"/>
      <c r="T29" s="29"/>
      <c r="U29" s="29"/>
      <c r="V29" s="29"/>
      <c r="W29" s="29"/>
      <c r="X29" s="29"/>
      <c r="Y29" s="29"/>
      <c r="Z29" s="29"/>
      <c r="AA29" s="29"/>
      <c r="AB29" s="71">
        <f t="shared" si="0"/>
        <v>0</v>
      </c>
    </row>
    <row r="30" spans="1:28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44">
        <v>0</v>
      </c>
      <c r="L30" s="44">
        <v>0</v>
      </c>
      <c r="M30" s="44">
        <v>0</v>
      </c>
      <c r="N30" s="44">
        <v>0</v>
      </c>
      <c r="O30" s="26">
        <v>0</v>
      </c>
      <c r="P30" s="26">
        <v>0</v>
      </c>
      <c r="Q30" s="26">
        <v>0</v>
      </c>
      <c r="R30" s="26">
        <v>0</v>
      </c>
      <c r="S30" s="44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71">
        <f t="shared" si="0"/>
        <v>0</v>
      </c>
    </row>
    <row r="31" spans="1:28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44">
        <v>0</v>
      </c>
      <c r="L31" s="44">
        <v>0</v>
      </c>
      <c r="M31" s="44">
        <v>0</v>
      </c>
      <c r="N31" s="44">
        <v>0</v>
      </c>
      <c r="O31" s="26">
        <v>0</v>
      </c>
      <c r="P31" s="26">
        <v>0</v>
      </c>
      <c r="Q31" s="26">
        <v>0</v>
      </c>
      <c r="R31" s="26">
        <v>0</v>
      </c>
      <c r="S31" s="44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71">
        <f t="shared" si="0"/>
        <v>0</v>
      </c>
    </row>
    <row r="32" spans="1:28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44">
        <v>0</v>
      </c>
      <c r="L32" s="44">
        <v>0</v>
      </c>
      <c r="M32" s="44">
        <v>0</v>
      </c>
      <c r="N32" s="44">
        <v>0</v>
      </c>
      <c r="O32" s="26">
        <v>0</v>
      </c>
      <c r="P32" s="26">
        <v>0</v>
      </c>
      <c r="Q32" s="26">
        <v>0</v>
      </c>
      <c r="R32" s="26">
        <v>0</v>
      </c>
      <c r="S32" s="44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71">
        <f t="shared" si="0"/>
        <v>0</v>
      </c>
    </row>
    <row r="33" spans="1:28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4387</v>
      </c>
      <c r="H33" s="26">
        <v>0</v>
      </c>
      <c r="I33" s="26">
        <v>0</v>
      </c>
      <c r="J33" s="26">
        <v>0</v>
      </c>
      <c r="K33" s="44">
        <v>0</v>
      </c>
      <c r="L33" s="44">
        <v>0</v>
      </c>
      <c r="M33" s="44">
        <v>0</v>
      </c>
      <c r="N33" s="44">
        <v>0</v>
      </c>
      <c r="O33" s="26">
        <v>0</v>
      </c>
      <c r="P33" s="26">
        <v>0</v>
      </c>
      <c r="Q33" s="26">
        <v>0</v>
      </c>
      <c r="R33" s="26">
        <v>0</v>
      </c>
      <c r="S33" s="44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71">
        <f t="shared" si="0"/>
        <v>4387</v>
      </c>
    </row>
    <row r="34" spans="1:28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44">
        <v>0</v>
      </c>
      <c r="L34" s="44">
        <v>0</v>
      </c>
      <c r="M34" s="44">
        <v>0</v>
      </c>
      <c r="N34" s="44">
        <v>0</v>
      </c>
      <c r="O34" s="26">
        <v>0</v>
      </c>
      <c r="P34" s="26">
        <v>0</v>
      </c>
      <c r="Q34" s="26">
        <v>0</v>
      </c>
      <c r="R34" s="26">
        <v>0</v>
      </c>
      <c r="S34" s="44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71">
        <f t="shared" si="0"/>
        <v>0</v>
      </c>
    </row>
    <row r="35" spans="1:28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44">
        <v>0</v>
      </c>
      <c r="L35" s="44">
        <v>0</v>
      </c>
      <c r="M35" s="44">
        <v>0</v>
      </c>
      <c r="N35" s="44">
        <v>0</v>
      </c>
      <c r="O35" s="26">
        <v>0</v>
      </c>
      <c r="P35" s="26">
        <v>0</v>
      </c>
      <c r="Q35" s="26">
        <v>0</v>
      </c>
      <c r="R35" s="26">
        <v>0</v>
      </c>
      <c r="S35" s="44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71">
        <f t="shared" si="0"/>
        <v>0</v>
      </c>
    </row>
    <row r="36" spans="1:28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54">
        <v>0</v>
      </c>
      <c r="L36" s="54">
        <v>0</v>
      </c>
      <c r="M36" s="54">
        <v>0</v>
      </c>
      <c r="N36" s="54">
        <v>0</v>
      </c>
      <c r="O36" s="27">
        <v>0</v>
      </c>
      <c r="P36" s="27">
        <v>0</v>
      </c>
      <c r="Q36" s="27">
        <v>0</v>
      </c>
      <c r="R36" s="27">
        <v>0</v>
      </c>
      <c r="S36" s="54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71">
        <f t="shared" si="0"/>
        <v>0</v>
      </c>
    </row>
    <row r="37" spans="1:28" ht="15.75" thickBot="1">
      <c r="A37" s="21" t="s">
        <v>42</v>
      </c>
      <c r="B37" s="7" t="s">
        <v>43</v>
      </c>
      <c r="C37" s="18">
        <f>SUM(C30:C36)</f>
        <v>0</v>
      </c>
      <c r="D37" s="18">
        <f t="shared" ref="D37:AB37" si="5">SUM(D30:D36)</f>
        <v>0</v>
      </c>
      <c r="E37" s="18">
        <f t="shared" si="5"/>
        <v>0</v>
      </c>
      <c r="F37" s="18">
        <f t="shared" si="5"/>
        <v>0</v>
      </c>
      <c r="G37" s="18">
        <f t="shared" si="5"/>
        <v>4387</v>
      </c>
      <c r="H37" s="18">
        <f t="shared" si="5"/>
        <v>0</v>
      </c>
      <c r="I37" s="18">
        <v>0</v>
      </c>
      <c r="J37" s="18">
        <f t="shared" si="5"/>
        <v>0</v>
      </c>
      <c r="K37" s="61">
        <f t="shared" si="5"/>
        <v>0</v>
      </c>
      <c r="L37" s="61">
        <f t="shared" si="5"/>
        <v>0</v>
      </c>
      <c r="M37" s="61">
        <f t="shared" si="5"/>
        <v>0</v>
      </c>
      <c r="N37" s="61">
        <f>SUM(N30:N36)</f>
        <v>0</v>
      </c>
      <c r="O37" s="18">
        <f t="shared" si="5"/>
        <v>0</v>
      </c>
      <c r="P37" s="18">
        <f t="shared" si="5"/>
        <v>0</v>
      </c>
      <c r="Q37" s="18">
        <f t="shared" si="5"/>
        <v>0</v>
      </c>
      <c r="R37" s="18">
        <f t="shared" si="5"/>
        <v>0</v>
      </c>
      <c r="S37" s="61">
        <f t="shared" si="5"/>
        <v>0</v>
      </c>
      <c r="T37" s="18">
        <f t="shared" si="5"/>
        <v>0</v>
      </c>
      <c r="U37" s="18">
        <f t="shared" si="5"/>
        <v>0</v>
      </c>
      <c r="V37" s="18">
        <f t="shared" si="5"/>
        <v>0</v>
      </c>
      <c r="W37" s="18">
        <f t="shared" si="5"/>
        <v>0</v>
      </c>
      <c r="X37" s="18">
        <f t="shared" si="5"/>
        <v>0</v>
      </c>
      <c r="Y37" s="18">
        <f t="shared" si="5"/>
        <v>0</v>
      </c>
      <c r="Z37" s="18">
        <f t="shared" si="5"/>
        <v>0</v>
      </c>
      <c r="AA37" s="18">
        <f t="shared" si="5"/>
        <v>0</v>
      </c>
      <c r="AB37" s="18">
        <f t="shared" si="5"/>
        <v>4387</v>
      </c>
    </row>
    <row r="38" spans="1:28" ht="15.75" thickBot="1">
      <c r="A38" s="8"/>
      <c r="B38" s="9"/>
      <c r="C38" s="24"/>
      <c r="D38" s="24"/>
      <c r="E38" s="24"/>
      <c r="F38" s="36"/>
      <c r="G38" s="36"/>
      <c r="H38" s="70"/>
      <c r="I38" s="70"/>
      <c r="J38" s="24"/>
      <c r="K38" s="65"/>
      <c r="L38" s="65"/>
      <c r="M38" s="65"/>
      <c r="N38" s="65"/>
      <c r="O38" s="24"/>
      <c r="P38" s="24"/>
      <c r="Q38" s="24"/>
      <c r="R38" s="24"/>
      <c r="S38" s="65"/>
      <c r="T38" s="24"/>
      <c r="U38" s="24"/>
      <c r="V38" s="24"/>
      <c r="W38" s="24"/>
      <c r="X38" s="24"/>
      <c r="Y38" s="24"/>
      <c r="Z38" s="24"/>
      <c r="AA38" s="24"/>
      <c r="AB38" s="71">
        <f t="shared" si="0"/>
        <v>0</v>
      </c>
    </row>
    <row r="39" spans="1:28" ht="15.75" thickBot="1">
      <c r="A39" s="21" t="s">
        <v>44</v>
      </c>
      <c r="B39" s="22" t="s">
        <v>45</v>
      </c>
      <c r="C39" s="18">
        <f>C37+C28</f>
        <v>0</v>
      </c>
      <c r="D39" s="18">
        <f t="shared" ref="D39:AB39" si="6">D37+D28</f>
        <v>0</v>
      </c>
      <c r="E39" s="18">
        <f t="shared" si="6"/>
        <v>0</v>
      </c>
      <c r="F39" s="18">
        <f t="shared" si="6"/>
        <v>0</v>
      </c>
      <c r="G39" s="18">
        <f>G37+G28</f>
        <v>4387</v>
      </c>
      <c r="H39" s="18">
        <f t="shared" si="6"/>
        <v>2496</v>
      </c>
      <c r="I39" s="18">
        <f t="shared" si="6"/>
        <v>154586</v>
      </c>
      <c r="J39" s="18">
        <f t="shared" si="6"/>
        <v>0</v>
      </c>
      <c r="K39" s="61">
        <f>K37+K28</f>
        <v>0</v>
      </c>
      <c r="L39" s="61">
        <f t="shared" si="6"/>
        <v>0</v>
      </c>
      <c r="M39" s="61">
        <f t="shared" si="6"/>
        <v>0</v>
      </c>
      <c r="N39" s="61">
        <f>N37+N28</f>
        <v>0</v>
      </c>
      <c r="O39" s="18">
        <f t="shared" si="6"/>
        <v>0</v>
      </c>
      <c r="P39" s="18">
        <f t="shared" si="6"/>
        <v>12000</v>
      </c>
      <c r="Q39" s="18">
        <f t="shared" si="6"/>
        <v>0</v>
      </c>
      <c r="R39" s="18">
        <f t="shared" si="6"/>
        <v>0</v>
      </c>
      <c r="S39" s="61">
        <f t="shared" si="6"/>
        <v>0</v>
      </c>
      <c r="T39" s="18">
        <f t="shared" si="6"/>
        <v>0</v>
      </c>
      <c r="U39" s="18">
        <f t="shared" si="6"/>
        <v>0</v>
      </c>
      <c r="V39" s="18">
        <f t="shared" si="6"/>
        <v>0</v>
      </c>
      <c r="W39" s="18">
        <f t="shared" si="6"/>
        <v>0</v>
      </c>
      <c r="X39" s="18">
        <f t="shared" si="6"/>
        <v>0</v>
      </c>
      <c r="Y39" s="18">
        <f t="shared" si="6"/>
        <v>0</v>
      </c>
      <c r="Z39" s="18">
        <f t="shared" si="6"/>
        <v>0</v>
      </c>
      <c r="AA39" s="18">
        <f t="shared" si="6"/>
        <v>0</v>
      </c>
      <c r="AB39" s="18">
        <f t="shared" si="6"/>
        <v>170973</v>
      </c>
    </row>
    <row r="40" spans="1:28" ht="15.75" thickBot="1">
      <c r="A40" s="8"/>
      <c r="B40" s="23"/>
      <c r="C40" s="24"/>
      <c r="D40" s="24"/>
      <c r="E40" s="24"/>
      <c r="F40" s="36"/>
      <c r="G40" s="36"/>
      <c r="H40" s="70"/>
      <c r="I40" s="70"/>
      <c r="J40" s="24"/>
      <c r="K40" s="65"/>
      <c r="L40" s="65"/>
      <c r="M40" s="65"/>
      <c r="N40" s="65"/>
      <c r="O40" s="24"/>
      <c r="P40" s="24"/>
      <c r="Q40" s="24"/>
      <c r="R40" s="24"/>
      <c r="S40" s="65"/>
      <c r="T40" s="24"/>
      <c r="U40" s="24"/>
      <c r="V40" s="24"/>
      <c r="W40" s="24"/>
      <c r="X40" s="24"/>
      <c r="Y40" s="24"/>
      <c r="Z40" s="24"/>
      <c r="AA40" s="24"/>
      <c r="AB40" s="71">
        <f t="shared" si="0"/>
        <v>0</v>
      </c>
    </row>
    <row r="41" spans="1:28" ht="15.75" thickBot="1">
      <c r="A41" s="21" t="s">
        <v>46</v>
      </c>
      <c r="B41" s="22" t="s">
        <v>47</v>
      </c>
      <c r="C41" s="18">
        <f>C23+C39</f>
        <v>4200</v>
      </c>
      <c r="D41" s="18">
        <f t="shared" ref="D41:AB41" si="7">D23+D39</f>
        <v>3000</v>
      </c>
      <c r="E41" s="18">
        <f t="shared" si="7"/>
        <v>200</v>
      </c>
      <c r="F41" s="18">
        <f t="shared" si="7"/>
        <v>21387</v>
      </c>
      <c r="G41" s="18">
        <f t="shared" si="7"/>
        <v>32065</v>
      </c>
      <c r="H41" s="18">
        <f t="shared" si="7"/>
        <v>10116</v>
      </c>
      <c r="I41" s="18">
        <f t="shared" si="7"/>
        <v>165170</v>
      </c>
      <c r="J41" s="18">
        <f t="shared" si="7"/>
        <v>37255</v>
      </c>
      <c r="K41" s="61">
        <f t="shared" si="7"/>
        <v>38718</v>
      </c>
      <c r="L41" s="61">
        <f t="shared" si="7"/>
        <v>18092</v>
      </c>
      <c r="M41" s="61">
        <f t="shared" si="7"/>
        <v>1938</v>
      </c>
      <c r="N41" s="61">
        <f t="shared" si="7"/>
        <v>3742</v>
      </c>
      <c r="O41" s="18">
        <f t="shared" si="7"/>
        <v>6909</v>
      </c>
      <c r="P41" s="18">
        <f t="shared" si="7"/>
        <v>21547</v>
      </c>
      <c r="Q41" s="18">
        <f t="shared" si="7"/>
        <v>7401</v>
      </c>
      <c r="R41" s="18">
        <f t="shared" si="7"/>
        <v>3192</v>
      </c>
      <c r="S41" s="61">
        <f t="shared" si="7"/>
        <v>5863</v>
      </c>
      <c r="T41" s="18">
        <f t="shared" si="7"/>
        <v>11864</v>
      </c>
      <c r="U41" s="18">
        <f t="shared" si="7"/>
        <v>11974</v>
      </c>
      <c r="V41" s="18">
        <f t="shared" si="7"/>
        <v>11127</v>
      </c>
      <c r="W41" s="18">
        <f t="shared" si="7"/>
        <v>1905</v>
      </c>
      <c r="X41" s="18">
        <f t="shared" si="7"/>
        <v>0</v>
      </c>
      <c r="Y41" s="18">
        <f t="shared" si="7"/>
        <v>0</v>
      </c>
      <c r="Z41" s="18">
        <f t="shared" si="7"/>
        <v>0</v>
      </c>
      <c r="AA41" s="18">
        <f t="shared" si="7"/>
        <v>0</v>
      </c>
      <c r="AB41" s="18">
        <f t="shared" si="7"/>
        <v>331913</v>
      </c>
    </row>
    <row r="42" spans="1:28">
      <c r="A42" s="72" t="s">
        <v>106</v>
      </c>
    </row>
  </sheetData>
  <mergeCells count="13">
    <mergeCell ref="A2:AB2"/>
    <mergeCell ref="A3:AB3"/>
    <mergeCell ref="E5:E6"/>
    <mergeCell ref="D5:D6"/>
    <mergeCell ref="C5:C6"/>
    <mergeCell ref="B5:B6"/>
    <mergeCell ref="A5:A6"/>
    <mergeCell ref="J5:K5"/>
    <mergeCell ref="H5:I5"/>
    <mergeCell ref="T5:U5"/>
    <mergeCell ref="R5:S5"/>
    <mergeCell ref="F5:G5"/>
    <mergeCell ref="M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opLeftCell="B1" workbookViewId="0">
      <selection activeCell="B33" sqref="A33:XFD33"/>
    </sheetView>
  </sheetViews>
  <sheetFormatPr defaultRowHeight="15"/>
  <cols>
    <col min="2" max="2" width="44.28515625" customWidth="1"/>
    <col min="3" max="3" width="11.42578125" style="13" customWidth="1"/>
    <col min="4" max="4" width="11.42578125" style="59" customWidth="1"/>
    <col min="5" max="8" width="10.7109375" style="59" customWidth="1"/>
    <col min="9" max="9" width="11.28515625" style="13" customWidth="1"/>
    <col min="10" max="10" width="11.140625" style="41" customWidth="1"/>
  </cols>
  <sheetData>
    <row r="1" spans="1:10">
      <c r="J1" s="73" t="s">
        <v>80</v>
      </c>
    </row>
    <row r="2" spans="1:10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5.75" thickBot="1">
      <c r="J4" s="85" t="s">
        <v>3</v>
      </c>
    </row>
    <row r="5" spans="1:10" ht="63.75" customHeight="1" thickBot="1">
      <c r="A5" s="89" t="s">
        <v>2</v>
      </c>
      <c r="B5" s="91" t="s">
        <v>0</v>
      </c>
      <c r="C5" s="114" t="s">
        <v>65</v>
      </c>
      <c r="D5" s="115"/>
      <c r="E5" s="121" t="s">
        <v>82</v>
      </c>
      <c r="F5" s="122"/>
      <c r="G5" s="121" t="s">
        <v>105</v>
      </c>
      <c r="H5" s="122"/>
      <c r="I5" s="112" t="s">
        <v>83</v>
      </c>
      <c r="J5" s="101" t="s">
        <v>1</v>
      </c>
    </row>
    <row r="6" spans="1:10" ht="15" customHeight="1" thickBot="1">
      <c r="A6" s="110"/>
      <c r="B6" s="109"/>
      <c r="C6" s="84" t="s">
        <v>96</v>
      </c>
      <c r="D6" s="124" t="s">
        <v>95</v>
      </c>
      <c r="E6" s="126" t="s">
        <v>96</v>
      </c>
      <c r="F6" s="126" t="s">
        <v>97</v>
      </c>
      <c r="G6" s="126" t="s">
        <v>96</v>
      </c>
      <c r="H6" s="126" t="s">
        <v>97</v>
      </c>
      <c r="I6" s="113"/>
      <c r="J6" s="111"/>
    </row>
    <row r="7" spans="1:10">
      <c r="A7" s="3" t="s">
        <v>4</v>
      </c>
      <c r="B7" s="4" t="s">
        <v>18</v>
      </c>
      <c r="C7" s="29">
        <v>46737</v>
      </c>
      <c r="D7" s="62">
        <v>48230</v>
      </c>
      <c r="E7" s="62">
        <v>7290</v>
      </c>
      <c r="F7" s="62">
        <f>7374+35</f>
        <v>7409</v>
      </c>
      <c r="G7" s="62">
        <v>0</v>
      </c>
      <c r="H7" s="62">
        <v>947</v>
      </c>
      <c r="I7" s="29">
        <v>2950</v>
      </c>
      <c r="J7" s="56">
        <f>D7+F7+I7+H7</f>
        <v>59536</v>
      </c>
    </row>
    <row r="8" spans="1:10">
      <c r="A8" s="2" t="s">
        <v>5</v>
      </c>
      <c r="B8" s="1" t="s">
        <v>19</v>
      </c>
      <c r="C8" s="26">
        <v>12286</v>
      </c>
      <c r="D8" s="44">
        <v>11342</v>
      </c>
      <c r="E8" s="44">
        <v>1896</v>
      </c>
      <c r="F8" s="44">
        <f>1918+9</f>
        <v>1927</v>
      </c>
      <c r="G8" s="44">
        <v>0</v>
      </c>
      <c r="H8" s="44">
        <v>128</v>
      </c>
      <c r="I8" s="26">
        <v>809</v>
      </c>
      <c r="J8" s="56">
        <f t="shared" ref="J8:J40" si="0">D8+F8+I8+H8</f>
        <v>14206</v>
      </c>
    </row>
    <row r="9" spans="1:10">
      <c r="A9" s="2" t="s">
        <v>6</v>
      </c>
      <c r="B9" s="1" t="s">
        <v>20</v>
      </c>
      <c r="C9" s="26">
        <v>23450</v>
      </c>
      <c r="D9" s="44">
        <v>21375</v>
      </c>
      <c r="E9" s="44">
        <v>937</v>
      </c>
      <c r="F9" s="44">
        <v>937</v>
      </c>
      <c r="G9" s="44">
        <v>0</v>
      </c>
      <c r="H9" s="44">
        <v>0</v>
      </c>
      <c r="I9" s="26">
        <v>645</v>
      </c>
      <c r="J9" s="56">
        <f t="shared" si="0"/>
        <v>22957</v>
      </c>
    </row>
    <row r="10" spans="1:10">
      <c r="A10" s="2" t="s">
        <v>7</v>
      </c>
      <c r="B10" s="1" t="s">
        <v>21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26">
        <v>0</v>
      </c>
      <c r="J10" s="56">
        <f t="shared" si="0"/>
        <v>0</v>
      </c>
    </row>
    <row r="11" spans="1:10" ht="15.75" thickBot="1">
      <c r="A11" s="5" t="s">
        <v>8</v>
      </c>
      <c r="B11" s="6" t="s">
        <v>22</v>
      </c>
      <c r="C11" s="27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27">
        <v>0</v>
      </c>
      <c r="J11" s="56">
        <f t="shared" si="0"/>
        <v>0</v>
      </c>
    </row>
    <row r="12" spans="1:10" ht="15.75" thickBot="1">
      <c r="A12" s="21" t="s">
        <v>16</v>
      </c>
      <c r="B12" s="7" t="s">
        <v>84</v>
      </c>
      <c r="C12" s="18">
        <f>SUM(C7:C11)</f>
        <v>82473</v>
      </c>
      <c r="D12" s="61">
        <f>SUM(D7:D11)</f>
        <v>80947</v>
      </c>
      <c r="E12" s="61">
        <f>SUM(E7:E11)</f>
        <v>10123</v>
      </c>
      <c r="F12" s="61">
        <f>SUM(F7:F11)</f>
        <v>10273</v>
      </c>
      <c r="G12" s="61">
        <v>0</v>
      </c>
      <c r="H12" s="61">
        <f>SUM(H7:H11)</f>
        <v>1075</v>
      </c>
      <c r="I12" s="18">
        <f>SUM(I7:I11)</f>
        <v>4404</v>
      </c>
      <c r="J12" s="61">
        <f>SUM(J7:J11)</f>
        <v>96699</v>
      </c>
    </row>
    <row r="13" spans="1:10">
      <c r="A13" s="3"/>
      <c r="B13" s="4"/>
      <c r="C13" s="29"/>
      <c r="D13" s="62"/>
      <c r="E13" s="62"/>
      <c r="F13" s="62"/>
      <c r="G13" s="62">
        <v>0</v>
      </c>
      <c r="H13" s="62">
        <v>0</v>
      </c>
      <c r="I13" s="29"/>
      <c r="J13" s="56">
        <f t="shared" si="0"/>
        <v>0</v>
      </c>
    </row>
    <row r="14" spans="1:10">
      <c r="A14" s="2" t="s">
        <v>9</v>
      </c>
      <c r="B14" s="1" t="s">
        <v>27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26">
        <v>0</v>
      </c>
      <c r="J14" s="56">
        <f t="shared" si="0"/>
        <v>0</v>
      </c>
    </row>
    <row r="15" spans="1:10">
      <c r="A15" s="2" t="s">
        <v>10</v>
      </c>
      <c r="B15" s="1" t="s">
        <v>28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26">
        <v>0</v>
      </c>
      <c r="J15" s="56">
        <f t="shared" si="0"/>
        <v>0</v>
      </c>
    </row>
    <row r="16" spans="1:10">
      <c r="A16" s="2" t="s">
        <v>11</v>
      </c>
      <c r="B16" s="1" t="s">
        <v>29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6">
        <v>0</v>
      </c>
      <c r="J16" s="56">
        <f t="shared" si="0"/>
        <v>0</v>
      </c>
    </row>
    <row r="17" spans="1:10">
      <c r="A17" s="2" t="s">
        <v>12</v>
      </c>
      <c r="B17" s="1" t="s">
        <v>30</v>
      </c>
      <c r="C17" s="26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6">
        <v>0</v>
      </c>
      <c r="J17" s="56">
        <f t="shared" si="0"/>
        <v>0</v>
      </c>
    </row>
    <row r="18" spans="1:10" s="20" customFormat="1">
      <c r="A18" s="2" t="s">
        <v>13</v>
      </c>
      <c r="B18" s="1" t="s">
        <v>31</v>
      </c>
      <c r="C18" s="16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16">
        <v>0</v>
      </c>
      <c r="J18" s="56">
        <f t="shared" si="0"/>
        <v>0</v>
      </c>
    </row>
    <row r="19" spans="1:10" s="20" customFormat="1">
      <c r="A19" s="2" t="s">
        <v>14</v>
      </c>
      <c r="B19" s="1" t="s">
        <v>32</v>
      </c>
      <c r="C19" s="16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16">
        <v>0</v>
      </c>
      <c r="J19" s="56">
        <f t="shared" si="0"/>
        <v>0</v>
      </c>
    </row>
    <row r="20" spans="1:10" s="20" customFormat="1" ht="15.75" thickBot="1">
      <c r="A20" s="5" t="s">
        <v>15</v>
      </c>
      <c r="B20" s="6" t="s">
        <v>33</v>
      </c>
      <c r="C20" s="30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30">
        <v>0</v>
      </c>
      <c r="J20" s="56">
        <f t="shared" si="0"/>
        <v>0</v>
      </c>
    </row>
    <row r="21" spans="1:10" ht="15.75" thickBot="1">
      <c r="A21" s="21" t="s">
        <v>17</v>
      </c>
      <c r="B21" s="7" t="s">
        <v>85</v>
      </c>
      <c r="C21" s="18">
        <f>SUM(C14:C20)</f>
        <v>0</v>
      </c>
      <c r="D21" s="61">
        <f>SUM(D14:D20)</f>
        <v>0</v>
      </c>
      <c r="E21" s="61">
        <f>SUM(E14:E20)</f>
        <v>0</v>
      </c>
      <c r="F21" s="61">
        <f>SUM(F14:F20)</f>
        <v>0</v>
      </c>
      <c r="G21" s="61">
        <v>0</v>
      </c>
      <c r="H21" s="61">
        <v>0</v>
      </c>
      <c r="I21" s="18">
        <f>SUM(I14:I20)</f>
        <v>0</v>
      </c>
      <c r="J21" s="61">
        <f>SUM(J14:J20)</f>
        <v>0</v>
      </c>
    </row>
    <row r="22" spans="1:10" ht="15.75" thickBot="1">
      <c r="A22" s="8"/>
      <c r="B22" s="9"/>
      <c r="C22" s="24"/>
      <c r="D22" s="65"/>
      <c r="E22" s="65"/>
      <c r="F22" s="65"/>
      <c r="G22" s="65">
        <v>0</v>
      </c>
      <c r="H22" s="65">
        <v>0</v>
      </c>
      <c r="I22" s="24"/>
      <c r="J22" s="56">
        <f t="shared" si="0"/>
        <v>0</v>
      </c>
    </row>
    <row r="23" spans="1:10" ht="15.75" thickBot="1">
      <c r="A23" s="21" t="s">
        <v>25</v>
      </c>
      <c r="B23" s="22" t="s">
        <v>26</v>
      </c>
      <c r="C23" s="18">
        <f>C21+C12</f>
        <v>82473</v>
      </c>
      <c r="D23" s="61">
        <f>D21+D12</f>
        <v>80947</v>
      </c>
      <c r="E23" s="61">
        <f>E21+E12</f>
        <v>10123</v>
      </c>
      <c r="F23" s="61">
        <f>F21+F12</f>
        <v>10273</v>
      </c>
      <c r="G23" s="61">
        <v>0</v>
      </c>
      <c r="H23" s="61">
        <f>H21+H12</f>
        <v>1075</v>
      </c>
      <c r="I23" s="18">
        <f>I21+I12</f>
        <v>4404</v>
      </c>
      <c r="J23" s="61">
        <f>J21+J12</f>
        <v>96699</v>
      </c>
    </row>
    <row r="24" spans="1:10" ht="15.75" thickBot="1">
      <c r="A24" s="3"/>
      <c r="B24" s="4"/>
      <c r="C24" s="29"/>
      <c r="D24" s="62"/>
      <c r="E24" s="62"/>
      <c r="F24" s="62"/>
      <c r="G24" s="62">
        <v>0</v>
      </c>
      <c r="H24" s="61">
        <v>0</v>
      </c>
      <c r="I24" s="29"/>
      <c r="J24" s="56">
        <f t="shared" si="0"/>
        <v>0</v>
      </c>
    </row>
    <row r="25" spans="1:10">
      <c r="A25" s="2" t="s">
        <v>34</v>
      </c>
      <c r="B25" s="1" t="s">
        <v>37</v>
      </c>
      <c r="C25" s="26">
        <v>2269</v>
      </c>
      <c r="D25" s="44">
        <v>2269</v>
      </c>
      <c r="E25" s="44">
        <v>0</v>
      </c>
      <c r="F25" s="44">
        <v>0</v>
      </c>
      <c r="G25" s="44">
        <v>0</v>
      </c>
      <c r="H25" s="44">
        <v>0</v>
      </c>
      <c r="I25" s="26">
        <v>0</v>
      </c>
      <c r="J25" s="56">
        <f t="shared" si="0"/>
        <v>2269</v>
      </c>
    </row>
    <row r="26" spans="1:10">
      <c r="A26" s="2" t="s">
        <v>35</v>
      </c>
      <c r="B26" s="1" t="s">
        <v>38</v>
      </c>
      <c r="C26" s="2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26">
        <v>0</v>
      </c>
      <c r="J26" s="56">
        <f t="shared" si="0"/>
        <v>0</v>
      </c>
    </row>
    <row r="27" spans="1:10" ht="15.75" thickBot="1">
      <c r="A27" s="5" t="s">
        <v>36</v>
      </c>
      <c r="B27" s="6" t="s">
        <v>39</v>
      </c>
      <c r="C27" s="27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27">
        <v>0</v>
      </c>
      <c r="J27" s="56">
        <f t="shared" si="0"/>
        <v>0</v>
      </c>
    </row>
    <row r="28" spans="1:10" ht="15.75" thickBot="1">
      <c r="A28" s="21" t="s">
        <v>40</v>
      </c>
      <c r="B28" s="7" t="s">
        <v>87</v>
      </c>
      <c r="C28" s="18">
        <f>SUM(C25:C27)</f>
        <v>2269</v>
      </c>
      <c r="D28" s="61">
        <f>SUM(D25:D27)</f>
        <v>2269</v>
      </c>
      <c r="E28" s="61">
        <f>SUM(E25:E27)</f>
        <v>0</v>
      </c>
      <c r="F28" s="61">
        <f>SUM(F25:F27)</f>
        <v>0</v>
      </c>
      <c r="G28" s="61">
        <v>0</v>
      </c>
      <c r="H28" s="61">
        <v>0</v>
      </c>
      <c r="I28" s="18">
        <f>SUM(I25:I27)</f>
        <v>0</v>
      </c>
      <c r="J28" s="61">
        <f>SUM(J25:J27)</f>
        <v>2269</v>
      </c>
    </row>
    <row r="29" spans="1:10">
      <c r="A29" s="3"/>
      <c r="B29" s="4"/>
      <c r="C29" s="29"/>
      <c r="D29" s="62"/>
      <c r="E29" s="62"/>
      <c r="F29" s="62"/>
      <c r="G29" s="62">
        <v>0</v>
      </c>
      <c r="H29" s="62">
        <v>0</v>
      </c>
      <c r="I29" s="29"/>
      <c r="J29" s="56">
        <f t="shared" si="0"/>
        <v>0</v>
      </c>
    </row>
    <row r="30" spans="1:10" s="20" customFormat="1">
      <c r="A30" s="2" t="s">
        <v>9</v>
      </c>
      <c r="B30" s="1" t="s">
        <v>27</v>
      </c>
      <c r="C30" s="2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26">
        <v>0</v>
      </c>
      <c r="J30" s="56">
        <f t="shared" si="0"/>
        <v>0</v>
      </c>
    </row>
    <row r="31" spans="1:10">
      <c r="A31" s="2" t="s">
        <v>10</v>
      </c>
      <c r="B31" s="1" t="s">
        <v>28</v>
      </c>
      <c r="C31" s="2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6">
        <v>0</v>
      </c>
      <c r="J31" s="56">
        <f t="shared" si="0"/>
        <v>0</v>
      </c>
    </row>
    <row r="32" spans="1:10">
      <c r="A32" s="2" t="s">
        <v>11</v>
      </c>
      <c r="B32" s="1" t="s">
        <v>29</v>
      </c>
      <c r="C32" s="26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26">
        <v>0</v>
      </c>
      <c r="J32" s="56">
        <f t="shared" si="0"/>
        <v>0</v>
      </c>
    </row>
    <row r="33" spans="1:10">
      <c r="A33" s="2" t="s">
        <v>12</v>
      </c>
      <c r="B33" s="1" t="s">
        <v>30</v>
      </c>
      <c r="C33" s="26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26">
        <v>0</v>
      </c>
      <c r="J33" s="56">
        <f t="shared" si="0"/>
        <v>0</v>
      </c>
    </row>
    <row r="34" spans="1:10">
      <c r="A34" s="2" t="s">
        <v>13</v>
      </c>
      <c r="B34" s="1" t="s">
        <v>31</v>
      </c>
      <c r="C34" s="16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16">
        <v>0</v>
      </c>
      <c r="J34" s="56">
        <f t="shared" si="0"/>
        <v>0</v>
      </c>
    </row>
    <row r="35" spans="1:10">
      <c r="A35" s="2" t="s">
        <v>14</v>
      </c>
      <c r="B35" s="1" t="s">
        <v>32</v>
      </c>
      <c r="C35" s="16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16">
        <v>0</v>
      </c>
      <c r="J35" s="56">
        <f t="shared" si="0"/>
        <v>0</v>
      </c>
    </row>
    <row r="36" spans="1:10" ht="15.75" thickBot="1">
      <c r="A36" s="5" t="s">
        <v>15</v>
      </c>
      <c r="B36" s="6" t="s">
        <v>33</v>
      </c>
      <c r="C36" s="30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30">
        <v>0</v>
      </c>
      <c r="J36" s="56">
        <f t="shared" si="0"/>
        <v>0</v>
      </c>
    </row>
    <row r="37" spans="1:10" ht="15.75" thickBot="1">
      <c r="A37" s="21" t="s">
        <v>42</v>
      </c>
      <c r="B37" s="7" t="s">
        <v>86</v>
      </c>
      <c r="C37" s="18">
        <f>SUM(C30:C36)</f>
        <v>0</v>
      </c>
      <c r="D37" s="61">
        <f>SUM(D30:D36)</f>
        <v>0</v>
      </c>
      <c r="E37" s="61">
        <f>SUM(E30:E36)</f>
        <v>0</v>
      </c>
      <c r="F37" s="61">
        <f>SUM(F30:F36)</f>
        <v>0</v>
      </c>
      <c r="G37" s="61">
        <v>0</v>
      </c>
      <c r="H37" s="61">
        <v>0</v>
      </c>
      <c r="I37" s="18">
        <f>SUM(I30:I36)</f>
        <v>0</v>
      </c>
      <c r="J37" s="61">
        <f>SUM(J30:J36)</f>
        <v>0</v>
      </c>
    </row>
    <row r="38" spans="1:10" ht="15.75" thickBot="1">
      <c r="A38" s="8"/>
      <c r="B38" s="9"/>
      <c r="C38" s="24"/>
      <c r="D38" s="65"/>
      <c r="E38" s="65"/>
      <c r="F38" s="65"/>
      <c r="G38" s="65">
        <v>0</v>
      </c>
      <c r="H38" s="65">
        <v>0</v>
      </c>
      <c r="I38" s="24"/>
      <c r="J38" s="56">
        <f t="shared" si="0"/>
        <v>0</v>
      </c>
    </row>
    <row r="39" spans="1:10" ht="15.75" thickBot="1">
      <c r="A39" s="21" t="s">
        <v>44</v>
      </c>
      <c r="B39" s="22" t="s">
        <v>45</v>
      </c>
      <c r="C39" s="18">
        <f>C37+C28</f>
        <v>2269</v>
      </c>
      <c r="D39" s="61">
        <f>D37+D28</f>
        <v>2269</v>
      </c>
      <c r="E39" s="61">
        <f>E37+E28</f>
        <v>0</v>
      </c>
      <c r="F39" s="61">
        <f>F37+F28</f>
        <v>0</v>
      </c>
      <c r="G39" s="61">
        <v>0</v>
      </c>
      <c r="H39" s="61">
        <v>0</v>
      </c>
      <c r="I39" s="18">
        <f>I37+I28</f>
        <v>0</v>
      </c>
      <c r="J39" s="61">
        <f>J37+J28</f>
        <v>2269</v>
      </c>
    </row>
    <row r="40" spans="1:10" ht="15.75" thickBot="1">
      <c r="A40" s="8"/>
      <c r="B40" s="23"/>
      <c r="C40" s="24"/>
      <c r="D40" s="65"/>
      <c r="E40" s="65"/>
      <c r="F40" s="65"/>
      <c r="G40" s="65">
        <v>0</v>
      </c>
      <c r="H40" s="65">
        <v>0</v>
      </c>
      <c r="I40" s="24"/>
      <c r="J40" s="56">
        <f t="shared" si="0"/>
        <v>0</v>
      </c>
    </row>
    <row r="41" spans="1:10" ht="15.75" thickBot="1">
      <c r="A41" s="21" t="s">
        <v>46</v>
      </c>
      <c r="B41" s="22" t="s">
        <v>47</v>
      </c>
      <c r="C41" s="18">
        <f>C23+C39</f>
        <v>84742</v>
      </c>
      <c r="D41" s="61">
        <f>D23+D39</f>
        <v>83216</v>
      </c>
      <c r="E41" s="61">
        <f>E23+E39</f>
        <v>10123</v>
      </c>
      <c r="F41" s="61">
        <f>F23+F39</f>
        <v>10273</v>
      </c>
      <c r="G41" s="61">
        <v>0</v>
      </c>
      <c r="H41" s="61">
        <f>H23+H39</f>
        <v>1075</v>
      </c>
      <c r="I41" s="18">
        <f>I23+I39</f>
        <v>4404</v>
      </c>
      <c r="J41" s="61">
        <f>J23+J39</f>
        <v>98968</v>
      </c>
    </row>
    <row r="42" spans="1:10">
      <c r="A42" s="72" t="s">
        <v>106</v>
      </c>
      <c r="B42" s="72"/>
    </row>
  </sheetData>
  <mergeCells count="9">
    <mergeCell ref="A2:J2"/>
    <mergeCell ref="A3:J3"/>
    <mergeCell ref="J5:J6"/>
    <mergeCell ref="I5:I6"/>
    <mergeCell ref="B5:B6"/>
    <mergeCell ref="A5:A6"/>
    <mergeCell ref="C5:D5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B16" workbookViewId="0">
      <selection activeCell="D9" sqref="D9"/>
    </sheetView>
  </sheetViews>
  <sheetFormatPr defaultRowHeight="15"/>
  <cols>
    <col min="2" max="2" width="44.28515625" customWidth="1"/>
    <col min="3" max="3" width="11.42578125" style="13" customWidth="1"/>
    <col min="4" max="6" width="11.42578125" style="59" customWidth="1"/>
    <col min="7" max="8" width="10.7109375" style="59" customWidth="1"/>
    <col min="9" max="9" width="11.28515625" style="59" customWidth="1"/>
    <col min="10" max="10" width="11.140625" customWidth="1"/>
  </cols>
  <sheetData>
    <row r="1" spans="1:10">
      <c r="J1" s="14" t="s">
        <v>88</v>
      </c>
    </row>
    <row r="2" spans="1:10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5.75" thickBot="1">
      <c r="J4" s="10" t="s">
        <v>3</v>
      </c>
    </row>
    <row r="5" spans="1:10" ht="51.75" customHeight="1" thickBot="1">
      <c r="A5" s="89" t="s">
        <v>2</v>
      </c>
      <c r="B5" s="91" t="s">
        <v>0</v>
      </c>
      <c r="C5" s="114" t="s">
        <v>91</v>
      </c>
      <c r="D5" s="115"/>
      <c r="E5" s="119" t="s">
        <v>105</v>
      </c>
      <c r="F5" s="120"/>
      <c r="G5" s="121" t="s">
        <v>92</v>
      </c>
      <c r="H5" s="122"/>
      <c r="I5" s="123" t="s">
        <v>93</v>
      </c>
      <c r="J5" s="95" t="s">
        <v>1</v>
      </c>
    </row>
    <row r="6" spans="1:10" ht="17.25" customHeight="1" thickBot="1">
      <c r="A6" s="110"/>
      <c r="B6" s="109"/>
      <c r="C6" s="84" t="s">
        <v>96</v>
      </c>
      <c r="D6" s="124" t="s">
        <v>95</v>
      </c>
      <c r="E6" s="124" t="s">
        <v>96</v>
      </c>
      <c r="F6" s="124" t="s">
        <v>95</v>
      </c>
      <c r="G6" s="124" t="s">
        <v>96</v>
      </c>
      <c r="H6" s="124" t="s">
        <v>95</v>
      </c>
      <c r="I6" s="125"/>
      <c r="J6" s="118"/>
    </row>
    <row r="7" spans="1:10">
      <c r="A7" s="3" t="s">
        <v>4</v>
      </c>
      <c r="B7" s="4" t="s">
        <v>18</v>
      </c>
      <c r="C7" s="29">
        <v>41977</v>
      </c>
      <c r="D7" s="62">
        <v>41014</v>
      </c>
      <c r="E7" s="62">
        <v>0</v>
      </c>
      <c r="F7" s="62">
        <v>569</v>
      </c>
      <c r="G7" s="62">
        <v>5750</v>
      </c>
      <c r="H7" s="62">
        <f>5871+77</f>
        <v>5948</v>
      </c>
      <c r="I7" s="62">
        <v>0</v>
      </c>
      <c r="J7" s="28">
        <f>D7+H7+I7+F7</f>
        <v>47531</v>
      </c>
    </row>
    <row r="8" spans="1:10">
      <c r="A8" s="2" t="s">
        <v>5</v>
      </c>
      <c r="B8" s="1" t="s">
        <v>19</v>
      </c>
      <c r="C8" s="26">
        <v>11259</v>
      </c>
      <c r="D8" s="44">
        <v>10424</v>
      </c>
      <c r="E8" s="44">
        <v>0</v>
      </c>
      <c r="F8" s="44">
        <v>77</v>
      </c>
      <c r="G8" s="44">
        <v>1578</v>
      </c>
      <c r="H8" s="44">
        <f>1610+21</f>
        <v>1631</v>
      </c>
      <c r="I8" s="44">
        <v>0</v>
      </c>
      <c r="J8" s="28">
        <f>D8+H8+I8+F8</f>
        <v>12132</v>
      </c>
    </row>
    <row r="9" spans="1:10">
      <c r="A9" s="2" t="s">
        <v>6</v>
      </c>
      <c r="B9" s="1" t="s">
        <v>20</v>
      </c>
      <c r="C9" s="26">
        <v>8054</v>
      </c>
      <c r="D9" s="44">
        <v>2870</v>
      </c>
      <c r="E9" s="44">
        <v>0</v>
      </c>
      <c r="F9" s="44">
        <v>0</v>
      </c>
      <c r="G9" s="44">
        <v>11233</v>
      </c>
      <c r="H9" s="44">
        <f>11233-1883</f>
        <v>9350</v>
      </c>
      <c r="I9" s="44">
        <v>0</v>
      </c>
      <c r="J9" s="28">
        <f>D9+H9+I9</f>
        <v>12220</v>
      </c>
    </row>
    <row r="10" spans="1:10">
      <c r="A10" s="2" t="s">
        <v>7</v>
      </c>
      <c r="B10" s="1" t="s">
        <v>21</v>
      </c>
      <c r="C10" s="26">
        <v>0</v>
      </c>
      <c r="D10" s="44">
        <v>0</v>
      </c>
      <c r="E10" s="44">
        <v>0</v>
      </c>
      <c r="F10" s="44">
        <v>0</v>
      </c>
      <c r="G10" s="44">
        <v>1500</v>
      </c>
      <c r="H10" s="44">
        <v>2000</v>
      </c>
      <c r="I10" s="44">
        <v>0</v>
      </c>
      <c r="J10" s="28">
        <f>D10+H10+I10</f>
        <v>2000</v>
      </c>
    </row>
    <row r="11" spans="1:10" ht="15.75" thickBot="1">
      <c r="A11" s="5" t="s">
        <v>8</v>
      </c>
      <c r="B11" s="6" t="s">
        <v>22</v>
      </c>
      <c r="C11" s="27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25">
        <f>D11+H11+I11</f>
        <v>0</v>
      </c>
    </row>
    <row r="12" spans="1:10" ht="15.75" thickBot="1">
      <c r="A12" s="21" t="s">
        <v>16</v>
      </c>
      <c r="B12" s="7" t="s">
        <v>84</v>
      </c>
      <c r="C12" s="18">
        <f>SUM(C7:C11)</f>
        <v>61290</v>
      </c>
      <c r="D12" s="61">
        <f>SUM(D7:D11)</f>
        <v>54308</v>
      </c>
      <c r="E12" s="61">
        <v>0</v>
      </c>
      <c r="F12" s="61">
        <f>SUM(F7:F11)</f>
        <v>646</v>
      </c>
      <c r="G12" s="61">
        <f>SUM(G7:G11)</f>
        <v>20061</v>
      </c>
      <c r="H12" s="61">
        <f>SUM(H7:H11)</f>
        <v>18929</v>
      </c>
      <c r="I12" s="61">
        <f>SUM(I7:I11)</f>
        <v>0</v>
      </c>
      <c r="J12" s="19">
        <f>D12+H12+I12+F12</f>
        <v>73883</v>
      </c>
    </row>
    <row r="13" spans="1:10">
      <c r="A13" s="3"/>
      <c r="B13" s="4"/>
      <c r="C13" s="29"/>
      <c r="D13" s="62"/>
      <c r="E13" s="62"/>
      <c r="F13" s="62"/>
      <c r="G13" s="62"/>
      <c r="H13" s="62"/>
      <c r="I13" s="62"/>
      <c r="J13" s="28">
        <f t="shared" ref="J13:J22" si="0">D13+H13+I13</f>
        <v>0</v>
      </c>
    </row>
    <row r="14" spans="1:10">
      <c r="A14" s="2" t="s">
        <v>9</v>
      </c>
      <c r="B14" s="1" t="s">
        <v>27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28">
        <f t="shared" si="0"/>
        <v>0</v>
      </c>
    </row>
    <row r="15" spans="1:10">
      <c r="A15" s="2" t="s">
        <v>10</v>
      </c>
      <c r="B15" s="1" t="s">
        <v>28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28">
        <f t="shared" si="0"/>
        <v>0</v>
      </c>
    </row>
    <row r="16" spans="1:10">
      <c r="A16" s="2" t="s">
        <v>11</v>
      </c>
      <c r="B16" s="1" t="s">
        <v>29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28">
        <f t="shared" si="0"/>
        <v>0</v>
      </c>
    </row>
    <row r="17" spans="1:10">
      <c r="A17" s="2" t="s">
        <v>12</v>
      </c>
      <c r="B17" s="1" t="s">
        <v>30</v>
      </c>
      <c r="C17" s="26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28">
        <f t="shared" si="0"/>
        <v>0</v>
      </c>
    </row>
    <row r="18" spans="1:10" s="20" customFormat="1">
      <c r="A18" s="2" t="s">
        <v>13</v>
      </c>
      <c r="B18" s="1" t="s">
        <v>31</v>
      </c>
      <c r="C18" s="16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28">
        <f t="shared" si="0"/>
        <v>0</v>
      </c>
    </row>
    <row r="19" spans="1:10" s="20" customFormat="1">
      <c r="A19" s="2" t="s">
        <v>14</v>
      </c>
      <c r="B19" s="1" t="s">
        <v>32</v>
      </c>
      <c r="C19" s="16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28">
        <f t="shared" si="0"/>
        <v>0</v>
      </c>
    </row>
    <row r="20" spans="1:10" s="20" customFormat="1" ht="15.75" thickBot="1">
      <c r="A20" s="5" t="s">
        <v>15</v>
      </c>
      <c r="B20" s="6" t="s">
        <v>33</v>
      </c>
      <c r="C20" s="30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25">
        <f t="shared" si="0"/>
        <v>0</v>
      </c>
    </row>
    <row r="21" spans="1:10" ht="15.75" thickBot="1">
      <c r="A21" s="21" t="s">
        <v>17</v>
      </c>
      <c r="B21" s="7" t="s">
        <v>85</v>
      </c>
      <c r="C21" s="18">
        <f>SUM(C14:C20)</f>
        <v>0</v>
      </c>
      <c r="D21" s="61">
        <f>SUM(D14:D20)</f>
        <v>0</v>
      </c>
      <c r="E21" s="61">
        <v>0</v>
      </c>
      <c r="F21" s="61">
        <v>0</v>
      </c>
      <c r="G21" s="61">
        <f>SUM(G14:G20)</f>
        <v>0</v>
      </c>
      <c r="H21" s="61">
        <f>SUM(H14:H20)</f>
        <v>0</v>
      </c>
      <c r="I21" s="61">
        <f>SUM(I14:I20)</f>
        <v>0</v>
      </c>
      <c r="J21" s="19">
        <f t="shared" si="0"/>
        <v>0</v>
      </c>
    </row>
    <row r="22" spans="1:10" ht="15.75" thickBot="1">
      <c r="A22" s="8"/>
      <c r="B22" s="9"/>
      <c r="C22" s="24"/>
      <c r="D22" s="65"/>
      <c r="E22" s="65"/>
      <c r="F22" s="65"/>
      <c r="G22" s="65"/>
      <c r="H22" s="65"/>
      <c r="I22" s="65"/>
      <c r="J22" s="25">
        <f t="shared" si="0"/>
        <v>0</v>
      </c>
    </row>
    <row r="23" spans="1:10" ht="15.75" thickBot="1">
      <c r="A23" s="21" t="s">
        <v>25</v>
      </c>
      <c r="B23" s="22" t="s">
        <v>26</v>
      </c>
      <c r="C23" s="18">
        <f>C21+C12</f>
        <v>61290</v>
      </c>
      <c r="D23" s="61">
        <f>D21+D12</f>
        <v>54308</v>
      </c>
      <c r="E23" s="61">
        <v>0</v>
      </c>
      <c r="F23" s="61">
        <f>F21+F12</f>
        <v>646</v>
      </c>
      <c r="G23" s="61">
        <f>G21+G12</f>
        <v>20061</v>
      </c>
      <c r="H23" s="61">
        <f>H21+H12</f>
        <v>18929</v>
      </c>
      <c r="I23" s="61">
        <f>I21+I12</f>
        <v>0</v>
      </c>
      <c r="J23" s="19">
        <f>D23+H23+I23+F23</f>
        <v>73883</v>
      </c>
    </row>
    <row r="24" spans="1:10">
      <c r="A24" s="3"/>
      <c r="B24" s="4"/>
      <c r="C24" s="29"/>
      <c r="D24" s="62"/>
      <c r="E24" s="62"/>
      <c r="F24" s="62"/>
      <c r="G24" s="62"/>
      <c r="H24" s="62"/>
      <c r="I24" s="62"/>
      <c r="J24" s="28">
        <f t="shared" ref="J24:J40" si="1">D24+H24+I24</f>
        <v>0</v>
      </c>
    </row>
    <row r="25" spans="1:10">
      <c r="A25" s="2" t="s">
        <v>34</v>
      </c>
      <c r="B25" s="1" t="s">
        <v>37</v>
      </c>
      <c r="C25" s="26">
        <v>0</v>
      </c>
      <c r="D25" s="44">
        <v>210</v>
      </c>
      <c r="E25" s="44">
        <v>0</v>
      </c>
      <c r="F25" s="44">
        <v>0</v>
      </c>
      <c r="G25" s="44">
        <v>635</v>
      </c>
      <c r="H25" s="44">
        <v>635</v>
      </c>
      <c r="I25" s="44">
        <v>0</v>
      </c>
      <c r="J25" s="28">
        <f t="shared" si="1"/>
        <v>845</v>
      </c>
    </row>
    <row r="26" spans="1:10">
      <c r="A26" s="2" t="s">
        <v>35</v>
      </c>
      <c r="B26" s="1" t="s">
        <v>38</v>
      </c>
      <c r="C26" s="26">
        <v>0</v>
      </c>
      <c r="D26" s="44">
        <v>1905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28">
        <f t="shared" si="1"/>
        <v>1905</v>
      </c>
    </row>
    <row r="27" spans="1:10" ht="15.75" thickBot="1">
      <c r="A27" s="5" t="s">
        <v>36</v>
      </c>
      <c r="B27" s="6" t="s">
        <v>39</v>
      </c>
      <c r="C27" s="27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25">
        <f t="shared" si="1"/>
        <v>0</v>
      </c>
    </row>
    <row r="28" spans="1:10" ht="15.75" thickBot="1">
      <c r="A28" s="21" t="s">
        <v>40</v>
      </c>
      <c r="B28" s="7" t="s">
        <v>87</v>
      </c>
      <c r="C28" s="18">
        <f>SUM(C25:C27)</f>
        <v>0</v>
      </c>
      <c r="D28" s="61">
        <f>SUM(D25:D27)</f>
        <v>2115</v>
      </c>
      <c r="E28" s="61">
        <v>0</v>
      </c>
      <c r="F28" s="61">
        <f>SUM(F25:F27)</f>
        <v>0</v>
      </c>
      <c r="G28" s="61">
        <f>SUM(G25:G27)</f>
        <v>635</v>
      </c>
      <c r="H28" s="61">
        <f>SUM(H25:H27)</f>
        <v>635</v>
      </c>
      <c r="I28" s="61">
        <f>SUM(I25:I27)</f>
        <v>0</v>
      </c>
      <c r="J28" s="19">
        <f t="shared" si="1"/>
        <v>2750</v>
      </c>
    </row>
    <row r="29" spans="1:10">
      <c r="A29" s="3"/>
      <c r="B29" s="4"/>
      <c r="C29" s="29"/>
      <c r="D29" s="62"/>
      <c r="E29" s="62"/>
      <c r="F29" s="62"/>
      <c r="G29" s="62"/>
      <c r="H29" s="62"/>
      <c r="I29" s="62"/>
      <c r="J29" s="28">
        <f t="shared" si="1"/>
        <v>0</v>
      </c>
    </row>
    <row r="30" spans="1:10" s="20" customFormat="1">
      <c r="A30" s="2" t="s">
        <v>9</v>
      </c>
      <c r="B30" s="1" t="s">
        <v>27</v>
      </c>
      <c r="C30" s="2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28">
        <f t="shared" si="1"/>
        <v>0</v>
      </c>
    </row>
    <row r="31" spans="1:10">
      <c r="A31" s="2" t="s">
        <v>10</v>
      </c>
      <c r="B31" s="1" t="s">
        <v>28</v>
      </c>
      <c r="C31" s="2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28">
        <f t="shared" si="1"/>
        <v>0</v>
      </c>
    </row>
    <row r="32" spans="1:10">
      <c r="A32" s="2" t="s">
        <v>11</v>
      </c>
      <c r="B32" s="1" t="s">
        <v>29</v>
      </c>
      <c r="C32" s="26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28">
        <f t="shared" si="1"/>
        <v>0</v>
      </c>
    </row>
    <row r="33" spans="1:10">
      <c r="A33" s="2" t="s">
        <v>12</v>
      </c>
      <c r="B33" s="1" t="s">
        <v>30</v>
      </c>
      <c r="C33" s="26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28">
        <f t="shared" si="1"/>
        <v>0</v>
      </c>
    </row>
    <row r="34" spans="1:10">
      <c r="A34" s="2" t="s">
        <v>13</v>
      </c>
      <c r="B34" s="1" t="s">
        <v>31</v>
      </c>
      <c r="C34" s="16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28">
        <f t="shared" si="1"/>
        <v>0</v>
      </c>
    </row>
    <row r="35" spans="1:10">
      <c r="A35" s="2" t="s">
        <v>14</v>
      </c>
      <c r="B35" s="1" t="s">
        <v>32</v>
      </c>
      <c r="C35" s="16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28">
        <f t="shared" si="1"/>
        <v>0</v>
      </c>
    </row>
    <row r="36" spans="1:10" ht="15.75" thickBot="1">
      <c r="A36" s="5" t="s">
        <v>15</v>
      </c>
      <c r="B36" s="6" t="s">
        <v>33</v>
      </c>
      <c r="C36" s="30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25">
        <f t="shared" si="1"/>
        <v>0</v>
      </c>
    </row>
    <row r="37" spans="1:10" ht="15.75" thickBot="1">
      <c r="A37" s="21" t="s">
        <v>42</v>
      </c>
      <c r="B37" s="7" t="s">
        <v>86</v>
      </c>
      <c r="C37" s="18">
        <f>SUM(C30:C36)</f>
        <v>0</v>
      </c>
      <c r="D37" s="61">
        <f>SUM(D30:D36)</f>
        <v>0</v>
      </c>
      <c r="E37" s="61">
        <v>0</v>
      </c>
      <c r="F37" s="61">
        <v>0</v>
      </c>
      <c r="G37" s="61">
        <f>SUM(G30:G36)</f>
        <v>0</v>
      </c>
      <c r="H37" s="61">
        <f>SUM(H30:H36)</f>
        <v>0</v>
      </c>
      <c r="I37" s="61">
        <f>SUM(I30:I36)</f>
        <v>0</v>
      </c>
      <c r="J37" s="19">
        <f t="shared" si="1"/>
        <v>0</v>
      </c>
    </row>
    <row r="38" spans="1:10" ht="15.75" thickBot="1">
      <c r="A38" s="8"/>
      <c r="B38" s="9"/>
      <c r="C38" s="24"/>
      <c r="D38" s="65"/>
      <c r="E38" s="65"/>
      <c r="F38" s="65"/>
      <c r="G38" s="65"/>
      <c r="H38" s="65"/>
      <c r="I38" s="65"/>
      <c r="J38" s="25">
        <f t="shared" si="1"/>
        <v>0</v>
      </c>
    </row>
    <row r="39" spans="1:10" ht="15.75" thickBot="1">
      <c r="A39" s="21" t="s">
        <v>44</v>
      </c>
      <c r="B39" s="22" t="s">
        <v>45</v>
      </c>
      <c r="C39" s="18">
        <f>C37+C28</f>
        <v>0</v>
      </c>
      <c r="D39" s="61">
        <f>D37+D28</f>
        <v>2115</v>
      </c>
      <c r="E39" s="61">
        <v>0</v>
      </c>
      <c r="F39" s="61">
        <f>F37+F28</f>
        <v>0</v>
      </c>
      <c r="G39" s="61">
        <f>G37+G28</f>
        <v>635</v>
      </c>
      <c r="H39" s="61">
        <f>H37+H28</f>
        <v>635</v>
      </c>
      <c r="I39" s="61">
        <f>I37+I28</f>
        <v>0</v>
      </c>
      <c r="J39" s="19">
        <f t="shared" si="1"/>
        <v>2750</v>
      </c>
    </row>
    <row r="40" spans="1:10" ht="15.75" thickBot="1">
      <c r="A40" s="8"/>
      <c r="B40" s="23"/>
      <c r="C40" s="24"/>
      <c r="D40" s="65"/>
      <c r="E40" s="65"/>
      <c r="F40" s="65"/>
      <c r="G40" s="65"/>
      <c r="H40" s="65"/>
      <c r="I40" s="65"/>
      <c r="J40" s="25">
        <f t="shared" si="1"/>
        <v>0</v>
      </c>
    </row>
    <row r="41" spans="1:10" ht="15.75" thickBot="1">
      <c r="A41" s="21" t="s">
        <v>46</v>
      </c>
      <c r="B41" s="22" t="s">
        <v>47</v>
      </c>
      <c r="C41" s="18">
        <f>C23+C39</f>
        <v>61290</v>
      </c>
      <c r="D41" s="61">
        <f>D23+D39</f>
        <v>56423</v>
      </c>
      <c r="E41" s="61">
        <v>0</v>
      </c>
      <c r="F41" s="61">
        <f>F23+F39</f>
        <v>646</v>
      </c>
      <c r="G41" s="61">
        <f>G23+G39</f>
        <v>20696</v>
      </c>
      <c r="H41" s="61">
        <f>H23+H39</f>
        <v>19564</v>
      </c>
      <c r="I41" s="61">
        <f>I23+I39</f>
        <v>0</v>
      </c>
      <c r="J41" s="19">
        <f>D41+H41+I41+F41</f>
        <v>76633</v>
      </c>
    </row>
    <row r="42" spans="1:10">
      <c r="A42" s="72" t="s">
        <v>106</v>
      </c>
    </row>
  </sheetData>
  <mergeCells count="9">
    <mergeCell ref="A2:J2"/>
    <mergeCell ref="A3:J3"/>
    <mergeCell ref="J5:J6"/>
    <mergeCell ref="I5:I6"/>
    <mergeCell ref="B5:B6"/>
    <mergeCell ref="A5:A6"/>
    <mergeCell ref="G5:H5"/>
    <mergeCell ref="C5:D5"/>
    <mergeCell ref="E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opLeftCell="A22" workbookViewId="0">
      <selection activeCell="E28" sqref="E28"/>
    </sheetView>
  </sheetViews>
  <sheetFormatPr defaultRowHeight="15"/>
  <cols>
    <col min="2" max="2" width="44.28515625" customWidth="1"/>
    <col min="3" max="3" width="11.42578125" style="13" customWidth="1"/>
    <col min="4" max="5" width="12" style="13" customWidth="1"/>
    <col min="6" max="8" width="11.28515625" style="13" customWidth="1"/>
    <col min="9" max="9" width="11.140625" customWidth="1"/>
  </cols>
  <sheetData>
    <row r="1" spans="1:10">
      <c r="I1" s="14" t="s">
        <v>98</v>
      </c>
    </row>
    <row r="2" spans="1:10">
      <c r="A2" s="86" t="s">
        <v>99</v>
      </c>
      <c r="B2" s="86"/>
      <c r="C2" s="86"/>
      <c r="D2" s="86"/>
      <c r="E2" s="86"/>
      <c r="F2" s="86"/>
      <c r="G2" s="86"/>
      <c r="H2" s="86"/>
      <c r="I2" s="86"/>
      <c r="J2" s="82"/>
    </row>
    <row r="3" spans="1:10">
      <c r="A3" s="86" t="s">
        <v>60</v>
      </c>
      <c r="B3" s="86"/>
      <c r="C3" s="86"/>
      <c r="D3" s="86"/>
      <c r="E3" s="86"/>
      <c r="F3" s="86"/>
      <c r="G3" s="86"/>
      <c r="H3" s="86"/>
      <c r="I3" s="86"/>
    </row>
    <row r="4" spans="1:10" ht="15.75" thickBot="1">
      <c r="I4" s="10" t="s">
        <v>3</v>
      </c>
    </row>
    <row r="5" spans="1:10" ht="42" customHeight="1" thickBot="1">
      <c r="A5" s="89" t="s">
        <v>2</v>
      </c>
      <c r="B5" s="91" t="s">
        <v>0</v>
      </c>
      <c r="C5" s="112" t="s">
        <v>100</v>
      </c>
      <c r="D5" s="116" t="s">
        <v>101</v>
      </c>
      <c r="E5" s="117"/>
      <c r="F5" s="116" t="s">
        <v>102</v>
      </c>
      <c r="G5" s="117"/>
      <c r="H5" s="112" t="s">
        <v>103</v>
      </c>
      <c r="I5" s="95" t="s">
        <v>1</v>
      </c>
    </row>
    <row r="6" spans="1:10" ht="15" customHeight="1" thickBot="1">
      <c r="A6" s="110"/>
      <c r="B6" s="109"/>
      <c r="C6" s="113"/>
      <c r="D6" s="83" t="s">
        <v>104</v>
      </c>
      <c r="E6" s="83" t="s">
        <v>95</v>
      </c>
      <c r="F6" s="83" t="s">
        <v>104</v>
      </c>
      <c r="G6" s="83" t="s">
        <v>95</v>
      </c>
      <c r="H6" s="113"/>
      <c r="I6" s="118"/>
    </row>
    <row r="7" spans="1:10">
      <c r="A7" s="3" t="s">
        <v>4</v>
      </c>
      <c r="B7" s="4" t="s">
        <v>18</v>
      </c>
      <c r="C7" s="29">
        <v>2759</v>
      </c>
      <c r="D7" s="29">
        <v>3975</v>
      </c>
      <c r="E7" s="69">
        <v>3976</v>
      </c>
      <c r="F7" s="29">
        <v>0</v>
      </c>
      <c r="G7" s="29">
        <v>0</v>
      </c>
      <c r="H7" s="33">
        <v>0</v>
      </c>
      <c r="I7" s="28">
        <f>C7+E7+F7+H7</f>
        <v>6735</v>
      </c>
    </row>
    <row r="8" spans="1:10">
      <c r="A8" s="2" t="s">
        <v>5</v>
      </c>
      <c r="B8" s="1" t="s">
        <v>19</v>
      </c>
      <c r="C8" s="26">
        <v>751</v>
      </c>
      <c r="D8" s="26">
        <v>1044</v>
      </c>
      <c r="E8" s="68">
        <v>840</v>
      </c>
      <c r="F8" s="26">
        <v>0</v>
      </c>
      <c r="G8" s="26">
        <v>0</v>
      </c>
      <c r="H8" s="32">
        <v>0</v>
      </c>
      <c r="I8" s="28">
        <f>C8+E8+F8+H8</f>
        <v>1591</v>
      </c>
    </row>
    <row r="9" spans="1:10">
      <c r="A9" s="2" t="s">
        <v>6</v>
      </c>
      <c r="B9" s="1" t="s">
        <v>20</v>
      </c>
      <c r="C9" s="26">
        <v>690</v>
      </c>
      <c r="D9" s="26">
        <v>4244</v>
      </c>
      <c r="E9" s="26">
        <v>1960</v>
      </c>
      <c r="F9" s="26">
        <v>0</v>
      </c>
      <c r="G9" s="68">
        <v>874</v>
      </c>
      <c r="H9" s="32">
        <v>0</v>
      </c>
      <c r="I9" s="28">
        <f>C9+E9+G9+H9</f>
        <v>3524</v>
      </c>
    </row>
    <row r="10" spans="1:10">
      <c r="A10" s="2" t="s">
        <v>7</v>
      </c>
      <c r="B10" s="1" t="s">
        <v>21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32">
        <v>0</v>
      </c>
      <c r="I10" s="28">
        <f>C10+E10+F10+H10</f>
        <v>0</v>
      </c>
    </row>
    <row r="11" spans="1:10" ht="15.75" thickBot="1">
      <c r="A11" s="5" t="s">
        <v>8</v>
      </c>
      <c r="B11" s="6" t="s">
        <v>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58">
        <v>0</v>
      </c>
      <c r="I11" s="25">
        <f>C11+E11+F11+H11</f>
        <v>0</v>
      </c>
    </row>
    <row r="12" spans="1:10" ht="15.75" thickBot="1">
      <c r="A12" s="21" t="s">
        <v>16</v>
      </c>
      <c r="B12" s="7" t="s">
        <v>84</v>
      </c>
      <c r="C12" s="18">
        <f t="shared" ref="C12:H12" si="0">SUM(C7:C11)</f>
        <v>4200</v>
      </c>
      <c r="D12" s="18">
        <f t="shared" si="0"/>
        <v>9263</v>
      </c>
      <c r="E12" s="18">
        <f t="shared" si="0"/>
        <v>6776</v>
      </c>
      <c r="F12" s="18">
        <f t="shared" si="0"/>
        <v>0</v>
      </c>
      <c r="G12" s="18">
        <f t="shared" si="0"/>
        <v>874</v>
      </c>
      <c r="H12" s="18">
        <f t="shared" si="0"/>
        <v>0</v>
      </c>
      <c r="I12" s="19">
        <f>C12+E12+G12+H12</f>
        <v>11850</v>
      </c>
    </row>
    <row r="13" spans="1:10">
      <c r="A13" s="3"/>
      <c r="B13" s="4"/>
      <c r="C13" s="29"/>
      <c r="D13" s="29"/>
      <c r="E13" s="29"/>
      <c r="F13" s="29"/>
      <c r="G13" s="29"/>
      <c r="H13" s="33"/>
      <c r="I13" s="28"/>
    </row>
    <row r="14" spans="1:10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8">
        <f t="shared" ref="I14:I36" si="1">C14+D14+F14+H14</f>
        <v>0</v>
      </c>
    </row>
    <row r="15" spans="1:10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8">
        <f t="shared" si="1"/>
        <v>0</v>
      </c>
    </row>
    <row r="16" spans="1:10">
      <c r="A16" s="2" t="s">
        <v>11</v>
      </c>
      <c r="B16" s="1" t="s">
        <v>29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8">
        <f t="shared" si="1"/>
        <v>0</v>
      </c>
    </row>
    <row r="17" spans="1:9">
      <c r="A17" s="2" t="s">
        <v>12</v>
      </c>
      <c r="B17" s="1" t="s">
        <v>30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8">
        <f t="shared" si="1"/>
        <v>0</v>
      </c>
    </row>
    <row r="18" spans="1:9" s="20" customFormat="1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26">
        <v>0</v>
      </c>
      <c r="I18" s="28">
        <f t="shared" si="1"/>
        <v>0</v>
      </c>
    </row>
    <row r="19" spans="1:9" s="20" customFormat="1">
      <c r="A19" s="2" t="s">
        <v>14</v>
      </c>
      <c r="B19" s="1" t="s">
        <v>32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6">
        <v>0</v>
      </c>
      <c r="I19" s="28">
        <f t="shared" si="1"/>
        <v>0</v>
      </c>
    </row>
    <row r="20" spans="1:9" s="20" customFormat="1" ht="15.75" thickBot="1">
      <c r="A20" s="5" t="s">
        <v>15</v>
      </c>
      <c r="B20" s="6" t="s">
        <v>33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26">
        <v>0</v>
      </c>
      <c r="I20" s="28">
        <f t="shared" si="1"/>
        <v>0</v>
      </c>
    </row>
    <row r="21" spans="1:9" ht="15.75" thickBot="1">
      <c r="A21" s="21" t="s">
        <v>17</v>
      </c>
      <c r="B21" s="7" t="s">
        <v>85</v>
      </c>
      <c r="C21" s="18">
        <f t="shared" ref="C21:I21" si="2">SUM(C14:C20)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>SUM(G14:G20)</f>
        <v>0</v>
      </c>
      <c r="H21" s="18">
        <f t="shared" si="2"/>
        <v>0</v>
      </c>
      <c r="I21" s="19">
        <f t="shared" si="2"/>
        <v>0</v>
      </c>
    </row>
    <row r="22" spans="1:9" ht="15.75" thickBot="1">
      <c r="A22" s="8"/>
      <c r="B22" s="9"/>
      <c r="C22" s="24"/>
      <c r="D22" s="24"/>
      <c r="E22" s="24"/>
      <c r="F22" s="24"/>
      <c r="G22" s="24"/>
      <c r="H22" s="36"/>
      <c r="I22" s="25"/>
    </row>
    <row r="23" spans="1:9" ht="15.75" thickBot="1">
      <c r="A23" s="21" t="s">
        <v>25</v>
      </c>
      <c r="B23" s="22" t="s">
        <v>26</v>
      </c>
      <c r="C23" s="18">
        <f t="shared" ref="C23:H23" si="3">C21+C12</f>
        <v>4200</v>
      </c>
      <c r="D23" s="18">
        <f t="shared" si="3"/>
        <v>9263</v>
      </c>
      <c r="E23" s="18">
        <f t="shared" si="3"/>
        <v>6776</v>
      </c>
      <c r="F23" s="18">
        <f t="shared" si="3"/>
        <v>0</v>
      </c>
      <c r="G23" s="18">
        <f t="shared" si="3"/>
        <v>874</v>
      </c>
      <c r="H23" s="18">
        <f t="shared" si="3"/>
        <v>0</v>
      </c>
      <c r="I23" s="19">
        <f>C23+E23+G23+H23</f>
        <v>11850</v>
      </c>
    </row>
    <row r="24" spans="1:9">
      <c r="A24" s="3"/>
      <c r="B24" s="4"/>
      <c r="C24" s="29"/>
      <c r="D24" s="29"/>
      <c r="E24" s="29"/>
      <c r="F24" s="29"/>
      <c r="G24" s="29"/>
      <c r="H24" s="33"/>
      <c r="I24" s="25"/>
    </row>
    <row r="25" spans="1:9">
      <c r="A25" s="2" t="s">
        <v>34</v>
      </c>
      <c r="B25" s="1" t="s">
        <v>37</v>
      </c>
      <c r="C25" s="26">
        <v>0</v>
      </c>
      <c r="D25" s="26">
        <v>0</v>
      </c>
      <c r="E25" s="26">
        <v>308</v>
      </c>
      <c r="F25" s="26">
        <v>0</v>
      </c>
      <c r="G25" s="26">
        <v>0</v>
      </c>
      <c r="H25" s="26">
        <v>0</v>
      </c>
      <c r="I25" s="17">
        <f>C25+E25+F25+H25</f>
        <v>308</v>
      </c>
    </row>
    <row r="26" spans="1:9">
      <c r="A26" s="2" t="s">
        <v>35</v>
      </c>
      <c r="B26" s="1" t="s">
        <v>38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8">
        <f t="shared" si="1"/>
        <v>0</v>
      </c>
    </row>
    <row r="27" spans="1:9" ht="15.75" thickBot="1">
      <c r="A27" s="5" t="s">
        <v>36</v>
      </c>
      <c r="B27" s="6" t="s">
        <v>39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8">
        <f t="shared" si="1"/>
        <v>0</v>
      </c>
    </row>
    <row r="28" spans="1:9" ht="15.75" thickBot="1">
      <c r="A28" s="21" t="s">
        <v>40</v>
      </c>
      <c r="B28" s="7" t="s">
        <v>87</v>
      </c>
      <c r="C28" s="18">
        <f t="shared" ref="C28:H28" si="4">SUM(C25:C27)</f>
        <v>0</v>
      </c>
      <c r="D28" s="18">
        <f t="shared" si="4"/>
        <v>0</v>
      </c>
      <c r="E28" s="18">
        <f t="shared" si="4"/>
        <v>308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9">
        <f>C28+E28+F28+H28</f>
        <v>308</v>
      </c>
    </row>
    <row r="29" spans="1:9">
      <c r="A29" s="3"/>
      <c r="B29" s="4"/>
      <c r="C29" s="29"/>
      <c r="D29" s="29"/>
      <c r="E29" s="29"/>
      <c r="F29" s="29"/>
      <c r="G29" s="29"/>
      <c r="H29" s="33"/>
      <c r="I29" s="28"/>
    </row>
    <row r="30" spans="1:9" s="20" customFormat="1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8">
        <f t="shared" si="1"/>
        <v>0</v>
      </c>
    </row>
    <row r="31" spans="1:9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8">
        <f t="shared" si="1"/>
        <v>0</v>
      </c>
    </row>
    <row r="32" spans="1:9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8">
        <f t="shared" si="1"/>
        <v>0</v>
      </c>
    </row>
    <row r="33" spans="1:9">
      <c r="A33" s="2" t="s">
        <v>12</v>
      </c>
      <c r="B33" s="1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8">
        <f t="shared" si="1"/>
        <v>0</v>
      </c>
    </row>
    <row r="34" spans="1:9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26">
        <v>0</v>
      </c>
      <c r="I34" s="28">
        <f t="shared" si="1"/>
        <v>0</v>
      </c>
    </row>
    <row r="35" spans="1:9">
      <c r="A35" s="2" t="s">
        <v>14</v>
      </c>
      <c r="B35" s="1" t="s">
        <v>32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26">
        <v>0</v>
      </c>
      <c r="I35" s="28">
        <f t="shared" si="1"/>
        <v>0</v>
      </c>
    </row>
    <row r="36" spans="1:9" ht="15.75" thickBot="1">
      <c r="A36" s="5" t="s">
        <v>15</v>
      </c>
      <c r="B36" s="6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26">
        <v>0</v>
      </c>
      <c r="I36" s="28">
        <f t="shared" si="1"/>
        <v>0</v>
      </c>
    </row>
    <row r="37" spans="1:9" ht="15.75" thickBot="1">
      <c r="A37" s="21" t="s">
        <v>42</v>
      </c>
      <c r="B37" s="7" t="s">
        <v>86</v>
      </c>
      <c r="C37" s="18">
        <f t="shared" ref="C37:I37" si="5">SUM(C30:C36)</f>
        <v>0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>SUM(G30:G36)</f>
        <v>0</v>
      </c>
      <c r="H37" s="18">
        <f t="shared" si="5"/>
        <v>0</v>
      </c>
      <c r="I37" s="19">
        <f t="shared" si="5"/>
        <v>0</v>
      </c>
    </row>
    <row r="38" spans="1:9" ht="15.75" thickBot="1">
      <c r="A38" s="8"/>
      <c r="B38" s="9"/>
      <c r="C38" s="24"/>
      <c r="D38" s="24"/>
      <c r="E38" s="24"/>
      <c r="F38" s="24"/>
      <c r="G38" s="24"/>
      <c r="H38" s="36"/>
      <c r="I38" s="28"/>
    </row>
    <row r="39" spans="1:9" ht="15.75" thickBot="1">
      <c r="A39" s="21" t="s">
        <v>44</v>
      </c>
      <c r="B39" s="22" t="s">
        <v>45</v>
      </c>
      <c r="C39" s="18">
        <f t="shared" ref="C39:I39" si="6">C37+C28</f>
        <v>0</v>
      </c>
      <c r="D39" s="18">
        <f t="shared" si="6"/>
        <v>0</v>
      </c>
      <c r="E39" s="18">
        <f t="shared" si="6"/>
        <v>308</v>
      </c>
      <c r="F39" s="18">
        <f t="shared" si="6"/>
        <v>0</v>
      </c>
      <c r="G39" s="18">
        <f>G37+G28</f>
        <v>0</v>
      </c>
      <c r="H39" s="18">
        <f t="shared" si="6"/>
        <v>0</v>
      </c>
      <c r="I39" s="19">
        <f t="shared" si="6"/>
        <v>308</v>
      </c>
    </row>
    <row r="40" spans="1:9" ht="15.75" thickBot="1">
      <c r="A40" s="8"/>
      <c r="B40" s="23"/>
      <c r="C40" s="24"/>
      <c r="D40" s="24"/>
      <c r="E40" s="24"/>
      <c r="F40" s="24"/>
      <c r="G40" s="24"/>
      <c r="H40" s="36"/>
      <c r="I40" s="25"/>
    </row>
    <row r="41" spans="1:9" ht="15.75" thickBot="1">
      <c r="A41" s="21" t="s">
        <v>46</v>
      </c>
      <c r="B41" s="22" t="s">
        <v>47</v>
      </c>
      <c r="C41" s="18">
        <f t="shared" ref="C41:H41" si="7">C23+C39</f>
        <v>4200</v>
      </c>
      <c r="D41" s="18">
        <f t="shared" si="7"/>
        <v>9263</v>
      </c>
      <c r="E41" s="18">
        <f t="shared" si="7"/>
        <v>7084</v>
      </c>
      <c r="F41" s="18">
        <f t="shared" si="7"/>
        <v>0</v>
      </c>
      <c r="G41" s="18">
        <f t="shared" si="7"/>
        <v>874</v>
      </c>
      <c r="H41" s="18">
        <f t="shared" si="7"/>
        <v>0</v>
      </c>
      <c r="I41" s="19">
        <f>C41+E41+G41+H41</f>
        <v>12158</v>
      </c>
    </row>
    <row r="42" spans="1:9">
      <c r="A42" s="72" t="s">
        <v>106</v>
      </c>
    </row>
  </sheetData>
  <mergeCells count="9">
    <mergeCell ref="A2:I2"/>
    <mergeCell ref="A3:I3"/>
    <mergeCell ref="B5:B6"/>
    <mergeCell ref="C5:C6"/>
    <mergeCell ref="D5:E5"/>
    <mergeCell ref="H5:H6"/>
    <mergeCell ref="I5:I6"/>
    <mergeCell ref="F5:G5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2014-12-17T15:05:50Z</cp:lastPrinted>
  <dcterms:created xsi:type="dcterms:W3CDTF">2014-02-09T08:54:17Z</dcterms:created>
  <dcterms:modified xsi:type="dcterms:W3CDTF">2015-05-25T17:20:17Z</dcterms:modified>
</cp:coreProperties>
</file>