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4890" windowWidth="19320" windowHeight="10320"/>
  </bookViews>
  <sheets>
    <sheet name="3.sz.m.-műk.bev." sheetId="1" r:id="rId1"/>
    <sheet name="3.1-3.7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5" i="1" l="1"/>
  <c r="F50" i="2" l="1"/>
  <c r="C50" i="2"/>
  <c r="G50" i="1"/>
  <c r="G28" i="1"/>
  <c r="C26" i="1"/>
  <c r="G27" i="1"/>
  <c r="G26" i="1"/>
  <c r="C53" i="2" l="1"/>
  <c r="C48" i="2"/>
  <c r="C46" i="2"/>
  <c r="C41" i="2"/>
  <c r="C57" i="2" s="1"/>
  <c r="C38" i="1"/>
  <c r="C42" i="1"/>
  <c r="C36" i="1"/>
  <c r="C45" i="1" s="1"/>
  <c r="E45" i="1"/>
  <c r="C64" i="1"/>
  <c r="G64" i="1" s="1"/>
  <c r="E36" i="1"/>
  <c r="C14" i="1" l="1"/>
  <c r="F69" i="1"/>
  <c r="F55" i="1"/>
  <c r="F43" i="1"/>
  <c r="F39" i="1"/>
  <c r="F29" i="1"/>
  <c r="F24" i="1"/>
  <c r="F22" i="1"/>
  <c r="F17" i="1"/>
  <c r="F15" i="1"/>
  <c r="E69" i="1"/>
  <c r="E55" i="1"/>
  <c r="E43" i="1"/>
  <c r="E39" i="1"/>
  <c r="E29" i="1"/>
  <c r="E24" i="1"/>
  <c r="E22" i="1"/>
  <c r="E17" i="1"/>
  <c r="E15" i="1"/>
  <c r="D69" i="1"/>
  <c r="D55" i="1"/>
  <c r="D43" i="1"/>
  <c r="D39" i="1"/>
  <c r="D29" i="1"/>
  <c r="D24" i="1"/>
  <c r="D22" i="1"/>
  <c r="D17" i="1"/>
  <c r="D15" i="1"/>
  <c r="C69" i="1"/>
  <c r="C55" i="1"/>
  <c r="C43" i="1"/>
  <c r="C39" i="1"/>
  <c r="C29" i="1"/>
  <c r="G29" i="1" s="1"/>
  <c r="C24" i="1"/>
  <c r="C22" i="1"/>
  <c r="G22" i="1" s="1"/>
  <c r="C17" i="1"/>
  <c r="C15" i="1"/>
  <c r="G37" i="1"/>
  <c r="G38" i="1"/>
  <c r="G40" i="1"/>
  <c r="G41" i="1"/>
  <c r="G42" i="1"/>
  <c r="G44" i="1"/>
  <c r="G46" i="1"/>
  <c r="G47" i="1"/>
  <c r="G48" i="1"/>
  <c r="G49" i="1"/>
  <c r="G36" i="1"/>
  <c r="G7" i="1"/>
  <c r="G8" i="1"/>
  <c r="G9" i="1"/>
  <c r="G10" i="1"/>
  <c r="G11" i="1"/>
  <c r="G12" i="1"/>
  <c r="G13" i="1"/>
  <c r="G14" i="1"/>
  <c r="G6" i="1"/>
  <c r="G5" i="1"/>
  <c r="F77" i="2"/>
  <c r="E77" i="2"/>
  <c r="F67" i="2"/>
  <c r="E67" i="2"/>
  <c r="D53" i="2"/>
  <c r="D46" i="2"/>
  <c r="F34" i="2"/>
  <c r="E34" i="2"/>
  <c r="F56" i="2"/>
  <c r="F55" i="2"/>
  <c r="F54" i="2"/>
  <c r="E53" i="2"/>
  <c r="F53" i="2"/>
  <c r="F49" i="2"/>
  <c r="E57" i="2"/>
  <c r="D48" i="2"/>
  <c r="D57" i="2" s="1"/>
  <c r="F47" i="2"/>
  <c r="F45" i="2"/>
  <c r="F44" i="2"/>
  <c r="F43" i="2"/>
  <c r="F42" i="2"/>
  <c r="D41" i="2"/>
  <c r="F57" i="2"/>
  <c r="G18" i="1"/>
  <c r="G19" i="1"/>
  <c r="G20" i="1"/>
  <c r="G21" i="1"/>
  <c r="G23" i="1"/>
  <c r="G25" i="1"/>
  <c r="G30" i="1"/>
  <c r="G31" i="1"/>
  <c r="G32" i="1"/>
  <c r="G35" i="1"/>
  <c r="G52" i="1"/>
  <c r="G53" i="1"/>
  <c r="G54" i="1"/>
  <c r="G56" i="1"/>
  <c r="G59" i="1"/>
  <c r="G60" i="1"/>
  <c r="G61" i="1"/>
  <c r="G62" i="1"/>
  <c r="G63" i="1"/>
  <c r="G65" i="1"/>
  <c r="G66" i="1"/>
  <c r="G67" i="1"/>
  <c r="G68" i="1"/>
  <c r="G55" i="1"/>
  <c r="G24" i="1"/>
  <c r="F48" i="2"/>
  <c r="F46" i="2"/>
  <c r="G17" i="1" l="1"/>
  <c r="C33" i="1"/>
  <c r="C50" i="1"/>
  <c r="D33" i="1"/>
  <c r="D57" i="1" s="1"/>
  <c r="D71" i="1" s="1"/>
  <c r="D50" i="1"/>
  <c r="E33" i="1"/>
  <c r="F33" i="1"/>
  <c r="F50" i="1"/>
  <c r="F57" i="1"/>
  <c r="F71" i="1" s="1"/>
  <c r="E50" i="1"/>
  <c r="G69" i="1"/>
  <c r="G45" i="1"/>
  <c r="F41" i="2"/>
  <c r="G15" i="1"/>
  <c r="G43" i="1"/>
  <c r="G39" i="1"/>
  <c r="C57" i="1" l="1"/>
  <c r="C71" i="1" s="1"/>
  <c r="G33" i="1"/>
  <c r="E57" i="1"/>
  <c r="E71" i="1" s="1"/>
  <c r="G71" i="1" l="1"/>
  <c r="G57" i="1"/>
</calcChain>
</file>

<file path=xl/sharedStrings.xml><?xml version="1.0" encoding="utf-8"?>
<sst xmlns="http://schemas.openxmlformats.org/spreadsheetml/2006/main" count="257" uniqueCount="159">
  <si>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</si>
  <si>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</si>
  <si>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</si>
  <si>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</si>
  <si>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</si>
  <si>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</si>
  <si>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</si>
  <si>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</si>
  <si>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</si>
  <si>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</si>
  <si>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</si>
  <si>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</si>
  <si>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</si>
  <si>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</si>
  <si>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</si>
  <si>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</si>
  <si>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</si>
  <si>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</si>
  <si>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</si>
  <si>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</si>
  <si>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</si>
  <si>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</si>
  <si>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</si>
  <si>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</si>
  <si>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</si>
  <si>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</si>
  <si>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</si>
  <si>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</si>
  <si>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</si>
  <si>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</si>
  <si>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</si>
  <si>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</si>
  <si>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</si>
  <si>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</si>
  <si>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</si>
  <si>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</si>
  <si>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</si>
  <si>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</si>
  <si>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</si>
  <si>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</si>
  <si>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</si>
  <si>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</si>
  <si>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</si>
  <si>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</si>
  <si>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</si>
  <si>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</si>
  <si>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</si>
  <si>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</si>
  <si>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</si>
  <si>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</si>
  <si>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</si>
  <si>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</si>
  <si>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</si>
  <si>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</si>
  <si>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</si>
  <si>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</si>
  <si>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</si>
  <si>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</si>
  <si>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</si>
  <si>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</si>
  <si>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</si>
  <si>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</si>
  <si>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</si>
  <si>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</si>
  <si>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</si>
  <si>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</si>
  <si>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</si>
  <si>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</si>
  <si>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</si>
  <si>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</si>
  <si>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</si>
  <si>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</si>
  <si>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</si>
  <si>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</si>
  <si>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</si>
  <si>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</si>
  <si>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</si>
  <si>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</si>
  <si>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</si>
  <si>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</si>
  <si>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</si>
  <si>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</si>
  <si>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</si>
  <si>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</si>
  <si>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</si>
  <si>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</si>
  <si>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</si>
  <si>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</si>
  <si>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</si>
  <si>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</si>
  <si>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</si>
  <si>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</si>
  <si>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</si>
  <si>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</si>
  <si>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</si>
  <si>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</si>
  <si>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</si>
  <si>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</si>
  <si>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</si>
  <si>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</si>
  <si>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</si>
  <si>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</si>
  <si>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</si>
  <si>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</si>
  <si>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</si>
  <si>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</si>
  <si>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</si>
  <si>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</si>
  <si>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</si>
  <si>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</si>
  <si>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</si>
  <si>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Önkormány-zat</t>
  </si>
  <si>
    <t>B115  Működési célú központosított előirányzatok</t>
  </si>
  <si>
    <t>Összesen:</t>
  </si>
  <si>
    <t>Üdülőhelyi feladatok támogatása</t>
  </si>
  <si>
    <t>Lakott külterülettel kapcs. Kiadások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</si>
  <si>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</si>
  <si>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</si>
  <si>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</si>
  <si>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</si>
  <si>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</si>
  <si>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</si>
  <si>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</si>
  <si>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</si>
  <si>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</si>
  <si>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</si>
  <si>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 xml:space="preserve">B14    </t>
  </si>
  <si>
    <t>B16  Egyéb műk.c.támogatások bevétele áht.belülről</t>
  </si>
  <si>
    <t xml:space="preserve">B16   </t>
  </si>
  <si>
    <t xml:space="preserve">B15   </t>
  </si>
  <si>
    <t>B15  Működési célú visszatérítendő tám., kölcs. igénybevétele  áht.belülről</t>
  </si>
  <si>
    <t>B14  Működési célú visszatérítendő tám., kölcs. visszatérülése áht.belülről</t>
  </si>
  <si>
    <t>B3  Közhatalmi bevételek</t>
  </si>
  <si>
    <t>Támogatás TB alaptól</t>
  </si>
  <si>
    <t>Választások</t>
  </si>
  <si>
    <t>Ebből:      - Helyi önk.-okat megillető gépjárműadó</t>
  </si>
  <si>
    <t>B62  M.célú visszatérítendő tám., kölcs. Visszatérülése áht.kívülről</t>
  </si>
  <si>
    <t xml:space="preserve">B62   </t>
  </si>
  <si>
    <t xml:space="preserve">B63  </t>
  </si>
  <si>
    <t>B63  Egyéb működési célú átvett pénzeszközök</t>
  </si>
  <si>
    <t>3.2.sz.melléklet</t>
  </si>
  <si>
    <t>3.1.sz.melléklet</t>
  </si>
  <si>
    <t>3.3.sz.melléklet</t>
  </si>
  <si>
    <t>3.4.sz.melléklet</t>
  </si>
  <si>
    <t>3.5.sz.melléklet</t>
  </si>
  <si>
    <t>3.6.sz.melléklet</t>
  </si>
  <si>
    <t>3.7.sz.melléklet</t>
  </si>
  <si>
    <t>3. sz.melléklet</t>
  </si>
  <si>
    <t xml:space="preserve">  B404131</t>
  </si>
  <si>
    <t>Óvoda</t>
  </si>
  <si>
    <t>Műv.Ház</t>
  </si>
  <si>
    <t>Pilisborosjenő Község Önkormányzatának 2016. évi működési bevételek előirányzatai</t>
  </si>
  <si>
    <t>Pilisborosjenő, 2016. január 28.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</si>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</sst>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8" xfId="0" applyFont="1" applyBorder="1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2" fillId="0" borderId="1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/>
    <xf numFmtId="3" fontId="0" fillId="0" borderId="8" xfId="0" applyNumberFormat="1" applyFont="1" applyBorder="1"/>
    <xf numFmtId="3" fontId="1" fillId="0" borderId="17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2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3" fontId="0" fillId="0" borderId="19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6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5" fillId="0" borderId="19" xfId="0" applyNumberFormat="1" applyFont="1" applyFill="1" applyBorder="1"/>
    <xf numFmtId="3" fontId="5" fillId="0" borderId="23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4" fillId="0" borderId="2" xfId="0" applyNumberFormat="1" applyFont="1" applyFill="1" applyBorder="1"/>
    <xf numFmtId="3" fontId="4" fillId="0" borderId="16" xfId="0" applyNumberFormat="1" applyFont="1" applyFill="1" applyBorder="1"/>
    <xf numFmtId="0" fontId="0" fillId="0" borderId="0" xfId="0" applyFill="1" applyBorder="1"/>
    <xf numFmtId="3" fontId="7" fillId="0" borderId="4" xfId="0" applyNumberFormat="1" applyFont="1" applyFill="1" applyBorder="1"/>
    <xf numFmtId="3" fontId="7" fillId="0" borderId="17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1" fillId="0" borderId="4" xfId="0" applyFont="1" applyFill="1" applyBorder="1"/>
    <xf numFmtId="3" fontId="6" fillId="0" borderId="4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0.140625" style="38" customWidth="1"/>
    <col min="2" max="2" width="45.28515625" style="38" customWidth="1"/>
    <col min="3" max="3" width="15.5703125" style="39" customWidth="1"/>
    <col min="4" max="7" width="14.5703125" style="39" customWidth="1"/>
  </cols>
  <sheetData>
    <row r="1" spans="1:7" x14ac:dyDescent="0.25">
      <c r="G1" s="40" t="s">
        <v>147</v>
      </c>
    </row>
    <row r="2" spans="1:7" ht="15.75" x14ac:dyDescent="0.25">
      <c r="A2" s="94" t="s">
        <v>151</v>
      </c>
      <c r="B2" s="94"/>
      <c r="C2" s="94"/>
      <c r="D2" s="94"/>
      <c r="E2" s="94"/>
      <c r="F2" s="94"/>
      <c r="G2" s="94"/>
    </row>
    <row r="3" spans="1:7" ht="15.75" thickBot="1" x14ac:dyDescent="0.3">
      <c r="G3" s="41" t="s">
        <v>110</v>
      </c>
    </row>
    <row r="4" spans="1:7" ht="30.75" customHeight="1" thickBot="1" x14ac:dyDescent="0.3">
      <c r="A4" s="42" t="s">
        <v>5</v>
      </c>
      <c r="B4" s="43" t="s">
        <v>0</v>
      </c>
      <c r="C4" s="44" t="s">
        <v>3</v>
      </c>
      <c r="D4" s="44" t="s">
        <v>2</v>
      </c>
      <c r="E4" s="44" t="s">
        <v>149</v>
      </c>
      <c r="F4" s="44" t="s">
        <v>150</v>
      </c>
      <c r="G4" s="45" t="s">
        <v>4</v>
      </c>
    </row>
    <row r="5" spans="1:7" x14ac:dyDescent="0.25">
      <c r="A5" s="46" t="s">
        <v>6</v>
      </c>
      <c r="B5" s="47" t="s">
        <v>7</v>
      </c>
      <c r="C5" s="48">
        <f>52417+136</f>
        <v>52553</v>
      </c>
      <c r="D5" s="48">
        <v>0</v>
      </c>
      <c r="E5" s="48">
        <v>0</v>
      </c>
      <c r="F5" s="48">
        <v>0</v>
      </c>
      <c r="G5" s="49">
        <f>C5+E5+F5+D5</f>
        <v>52553</v>
      </c>
    </row>
    <row r="6" spans="1:7" x14ac:dyDescent="0.25">
      <c r="A6" s="50" t="s">
        <v>8</v>
      </c>
      <c r="B6" s="51" t="s">
        <v>9</v>
      </c>
      <c r="C6" s="52">
        <v>65078</v>
      </c>
      <c r="D6" s="52">
        <v>0</v>
      </c>
      <c r="E6" s="52">
        <v>0</v>
      </c>
      <c r="F6" s="52">
        <v>0</v>
      </c>
      <c r="G6" s="53">
        <f>C6+E6+F6+D6</f>
        <v>65078</v>
      </c>
    </row>
    <row r="7" spans="1:7" x14ac:dyDescent="0.25">
      <c r="A7" s="50" t="s">
        <v>10</v>
      </c>
      <c r="B7" s="51" t="s">
        <v>11</v>
      </c>
      <c r="C7" s="52">
        <v>39119</v>
      </c>
      <c r="D7" s="52">
        <v>0</v>
      </c>
      <c r="E7" s="52">
        <v>0</v>
      </c>
      <c r="F7" s="52">
        <v>0</v>
      </c>
      <c r="G7" s="53">
        <f t="shared" ref="G7:G14" si="0">C7+E7+F7+D7</f>
        <v>39119</v>
      </c>
    </row>
    <row r="8" spans="1:7" x14ac:dyDescent="0.25">
      <c r="A8" s="50" t="s">
        <v>12</v>
      </c>
      <c r="B8" s="51" t="s">
        <v>13</v>
      </c>
      <c r="C8" s="52">
        <v>4178</v>
      </c>
      <c r="D8" s="52">
        <v>0</v>
      </c>
      <c r="E8" s="52">
        <v>0</v>
      </c>
      <c r="F8" s="52">
        <v>0</v>
      </c>
      <c r="G8" s="53">
        <f t="shared" si="0"/>
        <v>4178</v>
      </c>
    </row>
    <row r="9" spans="1:7" x14ac:dyDescent="0.25">
      <c r="A9" s="50" t="s">
        <v>14</v>
      </c>
      <c r="B9" s="51" t="s">
        <v>15</v>
      </c>
      <c r="C9" s="52">
        <v>0</v>
      </c>
      <c r="D9" s="52">
        <v>0</v>
      </c>
      <c r="E9" s="52">
        <v>0</v>
      </c>
      <c r="F9" s="52">
        <v>0</v>
      </c>
      <c r="G9" s="53">
        <f t="shared" si="0"/>
        <v>0</v>
      </c>
    </row>
    <row r="10" spans="1:7" x14ac:dyDescent="0.25">
      <c r="A10" s="54" t="s">
        <v>16</v>
      </c>
      <c r="B10" s="55" t="s">
        <v>17</v>
      </c>
      <c r="C10" s="56">
        <v>0</v>
      </c>
      <c r="D10" s="56">
        <v>0</v>
      </c>
      <c r="E10" s="56">
        <v>0</v>
      </c>
      <c r="F10" s="56">
        <v>0</v>
      </c>
      <c r="G10" s="53">
        <f t="shared" si="0"/>
        <v>0</v>
      </c>
    </row>
    <row r="11" spans="1:7" x14ac:dyDescent="0.25">
      <c r="A11" s="50" t="s">
        <v>116</v>
      </c>
      <c r="B11" s="51" t="s">
        <v>123</v>
      </c>
      <c r="C11" s="52">
        <v>0</v>
      </c>
      <c r="D11" s="52">
        <v>0</v>
      </c>
      <c r="E11" s="52">
        <v>0</v>
      </c>
      <c r="F11" s="52">
        <v>0</v>
      </c>
      <c r="G11" s="53">
        <f t="shared" si="0"/>
        <v>0</v>
      </c>
    </row>
    <row r="12" spans="1:7" x14ac:dyDescent="0.25">
      <c r="A12" s="50" t="s">
        <v>117</v>
      </c>
      <c r="B12" s="51" t="s">
        <v>122</v>
      </c>
      <c r="C12" s="52">
        <v>0</v>
      </c>
      <c r="D12" s="52">
        <v>0</v>
      </c>
      <c r="E12" s="52">
        <v>0</v>
      </c>
      <c r="F12" s="52">
        <v>0</v>
      </c>
      <c r="G12" s="53">
        <f t="shared" si="0"/>
        <v>0</v>
      </c>
    </row>
    <row r="13" spans="1:7" x14ac:dyDescent="0.25">
      <c r="A13" s="50" t="s">
        <v>118</v>
      </c>
      <c r="B13" s="51" t="s">
        <v>121</v>
      </c>
      <c r="C13" s="52">
        <v>0</v>
      </c>
      <c r="D13" s="52">
        <v>0</v>
      </c>
      <c r="E13" s="52">
        <v>0</v>
      </c>
      <c r="F13" s="52">
        <v>0</v>
      </c>
      <c r="G13" s="53">
        <f t="shared" si="0"/>
        <v>0</v>
      </c>
    </row>
    <row r="14" spans="1:7" ht="15.75" thickBot="1" x14ac:dyDescent="0.3">
      <c r="A14" s="54" t="s">
        <v>119</v>
      </c>
      <c r="B14" s="55" t="s">
        <v>120</v>
      </c>
      <c r="C14" s="56">
        <f>10333+193</f>
        <v>10526</v>
      </c>
      <c r="D14" s="56">
        <v>0</v>
      </c>
      <c r="E14" s="56">
        <v>0</v>
      </c>
      <c r="F14" s="56">
        <v>0</v>
      </c>
      <c r="G14" s="53">
        <f t="shared" si="0"/>
        <v>10526</v>
      </c>
    </row>
    <row r="15" spans="1:7" ht="15.75" thickBot="1" x14ac:dyDescent="0.3">
      <c r="A15" s="57" t="s">
        <v>18</v>
      </c>
      <c r="B15" s="58" t="s">
        <v>19</v>
      </c>
      <c r="C15" s="59">
        <f>SUM(C5:C14)</f>
        <v>171454</v>
      </c>
      <c r="D15" s="59">
        <f>SUM(D5:D14)</f>
        <v>0</v>
      </c>
      <c r="E15" s="59">
        <f>SUM(E5:E14)</f>
        <v>0</v>
      </c>
      <c r="F15" s="59">
        <f>SUM(F5:F14)</f>
        <v>0</v>
      </c>
      <c r="G15" s="60">
        <f>C15+E15+F15+D15</f>
        <v>171454</v>
      </c>
    </row>
    <row r="16" spans="1:7" x14ac:dyDescent="0.25">
      <c r="A16" s="61"/>
      <c r="B16" s="62"/>
      <c r="C16" s="63"/>
      <c r="D16" s="63"/>
      <c r="E16" s="63"/>
      <c r="F16" s="63"/>
      <c r="G16" s="64"/>
    </row>
    <row r="17" spans="1:7" x14ac:dyDescent="0.25">
      <c r="A17" s="50" t="s">
        <v>20</v>
      </c>
      <c r="B17" s="51" t="s">
        <v>21</v>
      </c>
      <c r="C17" s="52">
        <f>C18+C19+C20+C21</f>
        <v>226389</v>
      </c>
      <c r="D17" s="52">
        <f>D18+D19+D20+D21</f>
        <v>0</v>
      </c>
      <c r="E17" s="52">
        <f>E18+E19+E20+E21</f>
        <v>0</v>
      </c>
      <c r="F17" s="52">
        <f>F18+F19+F20+F21</f>
        <v>0</v>
      </c>
      <c r="G17" s="53">
        <f t="shared" ref="G17:G32" si="1">C17+E17+F17</f>
        <v>226389</v>
      </c>
    </row>
    <row r="18" spans="1:7" x14ac:dyDescent="0.25">
      <c r="A18" s="65" t="s">
        <v>101</v>
      </c>
      <c r="B18" s="66" t="s">
        <v>28</v>
      </c>
      <c r="C18" s="67">
        <v>100000</v>
      </c>
      <c r="D18" s="67">
        <v>0</v>
      </c>
      <c r="E18" s="67">
        <v>0</v>
      </c>
      <c r="F18" s="67">
        <v>0</v>
      </c>
      <c r="G18" s="68">
        <f t="shared" si="1"/>
        <v>100000</v>
      </c>
    </row>
    <row r="19" spans="1:7" x14ac:dyDescent="0.25">
      <c r="A19" s="65" t="s">
        <v>102</v>
      </c>
      <c r="B19" s="66" t="s">
        <v>27</v>
      </c>
      <c r="C19" s="67">
        <v>126329</v>
      </c>
      <c r="D19" s="67">
        <v>0</v>
      </c>
      <c r="E19" s="67">
        <v>0</v>
      </c>
      <c r="F19" s="67">
        <v>0</v>
      </c>
      <c r="G19" s="68">
        <f t="shared" si="1"/>
        <v>126329</v>
      </c>
    </row>
    <row r="20" spans="1:7" x14ac:dyDescent="0.25">
      <c r="A20" s="65" t="s">
        <v>103</v>
      </c>
      <c r="B20" s="66" t="s">
        <v>26</v>
      </c>
      <c r="C20" s="67">
        <v>0</v>
      </c>
      <c r="D20" s="67">
        <v>0</v>
      </c>
      <c r="E20" s="67">
        <v>0</v>
      </c>
      <c r="F20" s="67">
        <v>0</v>
      </c>
      <c r="G20" s="68">
        <f t="shared" si="1"/>
        <v>0</v>
      </c>
    </row>
    <row r="21" spans="1:7" x14ac:dyDescent="0.25">
      <c r="A21" s="65" t="s">
        <v>104</v>
      </c>
      <c r="B21" s="66" t="s">
        <v>25</v>
      </c>
      <c r="C21" s="67">
        <v>60</v>
      </c>
      <c r="D21" s="67">
        <v>0</v>
      </c>
      <c r="E21" s="67">
        <v>0</v>
      </c>
      <c r="F21" s="67">
        <v>0</v>
      </c>
      <c r="G21" s="68">
        <f t="shared" si="1"/>
        <v>60</v>
      </c>
    </row>
    <row r="22" spans="1:7" x14ac:dyDescent="0.25">
      <c r="A22" s="50" t="s">
        <v>22</v>
      </c>
      <c r="B22" s="51" t="s">
        <v>23</v>
      </c>
      <c r="C22" s="52">
        <f>C23</f>
        <v>90000</v>
      </c>
      <c r="D22" s="52">
        <f>D23</f>
        <v>0</v>
      </c>
      <c r="E22" s="52">
        <f>E23</f>
        <v>0</v>
      </c>
      <c r="F22" s="52">
        <f>F23</f>
        <v>0</v>
      </c>
      <c r="G22" s="53">
        <f t="shared" si="1"/>
        <v>90000</v>
      </c>
    </row>
    <row r="23" spans="1:7" x14ac:dyDescent="0.25">
      <c r="A23" s="65" t="s">
        <v>105</v>
      </c>
      <c r="B23" s="66" t="s">
        <v>24</v>
      </c>
      <c r="C23" s="67">
        <v>90000</v>
      </c>
      <c r="D23" s="67">
        <v>0</v>
      </c>
      <c r="E23" s="67">
        <v>0</v>
      </c>
      <c r="F23" s="67">
        <v>0</v>
      </c>
      <c r="G23" s="68">
        <f t="shared" si="1"/>
        <v>90000</v>
      </c>
    </row>
    <row r="24" spans="1:7" x14ac:dyDescent="0.25">
      <c r="A24" s="50" t="s">
        <v>29</v>
      </c>
      <c r="B24" s="51" t="s">
        <v>30</v>
      </c>
      <c r="C24" s="52">
        <f>C25</f>
        <v>10000</v>
      </c>
      <c r="D24" s="52">
        <f>D25</f>
        <v>0</v>
      </c>
      <c r="E24" s="52">
        <f>E25</f>
        <v>0</v>
      </c>
      <c r="F24" s="52">
        <f>F25</f>
        <v>0</v>
      </c>
      <c r="G24" s="53">
        <f t="shared" si="1"/>
        <v>10000</v>
      </c>
    </row>
    <row r="25" spans="1:7" x14ac:dyDescent="0.25">
      <c r="A25" s="65" t="s">
        <v>106</v>
      </c>
      <c r="B25" s="66" t="s">
        <v>31</v>
      </c>
      <c r="C25" s="67">
        <v>10000</v>
      </c>
      <c r="D25" s="67">
        <v>0</v>
      </c>
      <c r="E25" s="67">
        <v>0</v>
      </c>
      <c r="F25" s="67">
        <v>0</v>
      </c>
      <c r="G25" s="68">
        <f t="shared" si="1"/>
        <v>10000</v>
      </c>
    </row>
    <row r="26" spans="1:7" x14ac:dyDescent="0.25">
      <c r="A26" s="84" t="s">
        <v>153</v>
      </c>
      <c r="B26" s="85" t="s">
        <v>158</v>
      </c>
      <c r="C26" s="82">
        <f>C27+C28</f>
        <v>10010</v>
      </c>
      <c r="D26" s="82">
        <v>0</v>
      </c>
      <c r="E26" s="82">
        <v>0</v>
      </c>
      <c r="F26" s="82">
        <v>0</v>
      </c>
      <c r="G26" s="83">
        <f t="shared" si="1"/>
        <v>10010</v>
      </c>
    </row>
    <row r="27" spans="1:7" x14ac:dyDescent="0.25">
      <c r="A27" s="65" t="s">
        <v>154</v>
      </c>
      <c r="B27" s="66" t="s">
        <v>155</v>
      </c>
      <c r="C27" s="67">
        <v>10000</v>
      </c>
      <c r="D27" s="67">
        <v>0</v>
      </c>
      <c r="E27" s="67">
        <v>0</v>
      </c>
      <c r="F27" s="67">
        <v>0</v>
      </c>
      <c r="G27" s="68">
        <f t="shared" si="1"/>
        <v>10000</v>
      </c>
    </row>
    <row r="28" spans="1:7" x14ac:dyDescent="0.25">
      <c r="A28" s="65" t="s">
        <v>156</v>
      </c>
      <c r="B28" s="66" t="s">
        <v>157</v>
      </c>
      <c r="C28" s="67">
        <v>10</v>
      </c>
      <c r="D28" s="67">
        <v>0</v>
      </c>
      <c r="E28" s="67">
        <v>0</v>
      </c>
      <c r="F28" s="67">
        <v>0</v>
      </c>
      <c r="G28" s="68">
        <f t="shared" si="1"/>
        <v>10</v>
      </c>
    </row>
    <row r="29" spans="1:7" x14ac:dyDescent="0.25">
      <c r="A29" s="50" t="s">
        <v>56</v>
      </c>
      <c r="B29" s="51" t="s">
        <v>57</v>
      </c>
      <c r="C29" s="52">
        <f>C30+C31+C32</f>
        <v>0</v>
      </c>
      <c r="D29" s="52">
        <f>D30+D31+D32</f>
        <v>0</v>
      </c>
      <c r="E29" s="52">
        <f>E30+E31+E32</f>
        <v>0</v>
      </c>
      <c r="F29" s="52">
        <f>F30+F31+F32</f>
        <v>0</v>
      </c>
      <c r="G29" s="53">
        <f t="shared" si="1"/>
        <v>0</v>
      </c>
    </row>
    <row r="30" spans="1:7" x14ac:dyDescent="0.25">
      <c r="A30" s="65" t="s">
        <v>107</v>
      </c>
      <c r="B30" s="66" t="s">
        <v>58</v>
      </c>
      <c r="C30" s="67">
        <v>0</v>
      </c>
      <c r="D30" s="67">
        <v>0</v>
      </c>
      <c r="E30" s="67">
        <v>0</v>
      </c>
      <c r="F30" s="67">
        <v>0</v>
      </c>
      <c r="G30" s="68">
        <f t="shared" si="1"/>
        <v>0</v>
      </c>
    </row>
    <row r="31" spans="1:7" x14ac:dyDescent="0.25">
      <c r="A31" s="65" t="s">
        <v>108</v>
      </c>
      <c r="B31" s="66" t="s">
        <v>59</v>
      </c>
      <c r="C31" s="67">
        <v>0</v>
      </c>
      <c r="D31" s="67">
        <v>0</v>
      </c>
      <c r="E31" s="67">
        <v>0</v>
      </c>
      <c r="F31" s="67">
        <v>0</v>
      </c>
      <c r="G31" s="68">
        <f t="shared" si="1"/>
        <v>0</v>
      </c>
    </row>
    <row r="32" spans="1:7" ht="15.75" thickBot="1" x14ac:dyDescent="0.3">
      <c r="A32" s="69" t="s">
        <v>109</v>
      </c>
      <c r="B32" s="70" t="s">
        <v>60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1"/>
        <v>0</v>
      </c>
    </row>
    <row r="33" spans="1:7" ht="15.75" thickBot="1" x14ac:dyDescent="0.3">
      <c r="A33" s="57" t="s">
        <v>32</v>
      </c>
      <c r="B33" s="58" t="s">
        <v>33</v>
      </c>
      <c r="C33" s="59">
        <f>C24+C22+C17+C29+C26</f>
        <v>336399</v>
      </c>
      <c r="D33" s="59">
        <f>D24+D22+D17+D29</f>
        <v>0</v>
      </c>
      <c r="E33" s="59">
        <f>E24+E22+E17+E29</f>
        <v>0</v>
      </c>
      <c r="F33" s="59">
        <f>F24+F22+F17+F29</f>
        <v>0</v>
      </c>
      <c r="G33" s="60">
        <f>C33+E33+F33+D33</f>
        <v>336399</v>
      </c>
    </row>
    <row r="34" spans="1:7" x14ac:dyDescent="0.25">
      <c r="A34" s="61"/>
      <c r="B34" s="62"/>
      <c r="C34" s="63"/>
      <c r="D34" s="63"/>
      <c r="E34" s="63"/>
      <c r="F34" s="63"/>
      <c r="G34" s="64"/>
    </row>
    <row r="35" spans="1:7" x14ac:dyDescent="0.25">
      <c r="A35" s="50" t="s">
        <v>34</v>
      </c>
      <c r="B35" s="51" t="s">
        <v>44</v>
      </c>
      <c r="C35" s="52">
        <v>0</v>
      </c>
      <c r="D35" s="52">
        <v>0</v>
      </c>
      <c r="E35" s="52">
        <v>0</v>
      </c>
      <c r="F35" s="52">
        <v>0</v>
      </c>
      <c r="G35" s="53">
        <f>C35+E35+F35</f>
        <v>0</v>
      </c>
    </row>
    <row r="36" spans="1:7" x14ac:dyDescent="0.25">
      <c r="A36" s="50" t="s">
        <v>35</v>
      </c>
      <c r="B36" s="51" t="s">
        <v>45</v>
      </c>
      <c r="C36" s="52">
        <f>215+2000</f>
        <v>2215</v>
      </c>
      <c r="D36" s="52">
        <v>3500</v>
      </c>
      <c r="E36" s="52">
        <f>2343+24</f>
        <v>2367</v>
      </c>
      <c r="F36" s="52">
        <v>1500</v>
      </c>
      <c r="G36" s="53">
        <f>C36+E36+F36+D36</f>
        <v>9582</v>
      </c>
    </row>
    <row r="37" spans="1:7" x14ac:dyDescent="0.25">
      <c r="A37" s="65" t="s">
        <v>68</v>
      </c>
      <c r="B37" s="66" t="s">
        <v>61</v>
      </c>
      <c r="C37" s="67">
        <v>0</v>
      </c>
      <c r="D37" s="67">
        <v>0</v>
      </c>
      <c r="E37" s="67">
        <v>2343</v>
      </c>
      <c r="F37" s="67">
        <v>0</v>
      </c>
      <c r="G37" s="53">
        <f t="shared" ref="G37:G49" si="2">C37+E37+F37+D37</f>
        <v>2343</v>
      </c>
    </row>
    <row r="38" spans="1:7" x14ac:dyDescent="0.25">
      <c r="A38" s="50" t="s">
        <v>36</v>
      </c>
      <c r="B38" s="51" t="s">
        <v>46</v>
      </c>
      <c r="C38" s="52">
        <f>2215+858+300+70</f>
        <v>3443</v>
      </c>
      <c r="D38" s="52">
        <v>0</v>
      </c>
      <c r="E38" s="52">
        <v>484</v>
      </c>
      <c r="F38" s="52">
        <v>0</v>
      </c>
      <c r="G38" s="53">
        <f t="shared" si="2"/>
        <v>3927</v>
      </c>
    </row>
    <row r="39" spans="1:7" x14ac:dyDescent="0.25">
      <c r="A39" s="50" t="s">
        <v>37</v>
      </c>
      <c r="B39" s="51" t="s">
        <v>47</v>
      </c>
      <c r="C39" s="52">
        <f>C40+C41+C42</f>
        <v>17039</v>
      </c>
      <c r="D39" s="52">
        <f>D40+D41+D42</f>
        <v>0</v>
      </c>
      <c r="E39" s="52">
        <f>E40+E41+E42</f>
        <v>900</v>
      </c>
      <c r="F39" s="52">
        <f>F40+F41+F42</f>
        <v>500</v>
      </c>
      <c r="G39" s="53">
        <f t="shared" si="2"/>
        <v>18439</v>
      </c>
    </row>
    <row r="40" spans="1:7" ht="29.25" customHeight="1" x14ac:dyDescent="0.25">
      <c r="A40" s="65" t="s">
        <v>148</v>
      </c>
      <c r="B40" s="73" t="s">
        <v>65</v>
      </c>
      <c r="C40" s="67">
        <v>0</v>
      </c>
      <c r="D40" s="67">
        <v>0</v>
      </c>
      <c r="E40" s="67">
        <v>0</v>
      </c>
      <c r="F40" s="67">
        <v>0</v>
      </c>
      <c r="G40" s="53">
        <f t="shared" si="2"/>
        <v>0</v>
      </c>
    </row>
    <row r="41" spans="1:7" x14ac:dyDescent="0.25">
      <c r="A41" s="65" t="s">
        <v>66</v>
      </c>
      <c r="B41" s="66" t="s">
        <v>64</v>
      </c>
      <c r="C41" s="67">
        <v>3533</v>
      </c>
      <c r="D41" s="67">
        <v>0</v>
      </c>
      <c r="E41" s="67">
        <v>0</v>
      </c>
      <c r="F41" s="67">
        <v>0</v>
      </c>
      <c r="G41" s="53">
        <f t="shared" si="2"/>
        <v>3533</v>
      </c>
    </row>
    <row r="42" spans="1:7" x14ac:dyDescent="0.25">
      <c r="A42" s="65" t="s">
        <v>67</v>
      </c>
      <c r="B42" s="66" t="s">
        <v>63</v>
      </c>
      <c r="C42" s="67">
        <f>8506+5000</f>
        <v>13506</v>
      </c>
      <c r="D42" s="67">
        <v>0</v>
      </c>
      <c r="E42" s="67">
        <v>900</v>
      </c>
      <c r="F42" s="67">
        <v>500</v>
      </c>
      <c r="G42" s="53">
        <f t="shared" si="2"/>
        <v>14906</v>
      </c>
    </row>
    <row r="43" spans="1:7" x14ac:dyDescent="0.25">
      <c r="A43" s="50" t="s">
        <v>38</v>
      </c>
      <c r="B43" s="51" t="s">
        <v>48</v>
      </c>
      <c r="C43" s="52">
        <f>C44</f>
        <v>16023</v>
      </c>
      <c r="D43" s="52">
        <f>D44</f>
        <v>0</v>
      </c>
      <c r="E43" s="52">
        <f>E44</f>
        <v>10369</v>
      </c>
      <c r="F43" s="52">
        <f>F44</f>
        <v>0</v>
      </c>
      <c r="G43" s="53">
        <f t="shared" si="2"/>
        <v>26392</v>
      </c>
    </row>
    <row r="44" spans="1:7" x14ac:dyDescent="0.25">
      <c r="A44" s="65" t="s">
        <v>69</v>
      </c>
      <c r="B44" s="66" t="s">
        <v>62</v>
      </c>
      <c r="C44" s="67">
        <v>16023</v>
      </c>
      <c r="D44" s="67">
        <v>0</v>
      </c>
      <c r="E44" s="67">
        <v>10369</v>
      </c>
      <c r="F44" s="67">
        <v>0</v>
      </c>
      <c r="G44" s="53">
        <f t="shared" si="2"/>
        <v>26392</v>
      </c>
    </row>
    <row r="45" spans="1:7" x14ac:dyDescent="0.25">
      <c r="A45" s="50" t="s">
        <v>39</v>
      </c>
      <c r="B45" s="51" t="s">
        <v>49</v>
      </c>
      <c r="C45" s="52">
        <f>(C36+C38+C43)*27%+5000*27%</f>
        <v>7203.8700000000008</v>
      </c>
      <c r="D45" s="52">
        <v>0</v>
      </c>
      <c r="E45" s="52">
        <f>(E36+E43+E38)*27%+1</f>
        <v>3570.4</v>
      </c>
      <c r="F45" s="52">
        <v>0</v>
      </c>
      <c r="G45" s="53">
        <f t="shared" si="2"/>
        <v>10774.27</v>
      </c>
    </row>
    <row r="46" spans="1:7" x14ac:dyDescent="0.25">
      <c r="A46" s="50" t="s">
        <v>40</v>
      </c>
      <c r="B46" s="51" t="s">
        <v>50</v>
      </c>
      <c r="C46" s="52">
        <v>0</v>
      </c>
      <c r="D46" s="52">
        <v>0</v>
      </c>
      <c r="E46" s="52">
        <v>0</v>
      </c>
      <c r="F46" s="52">
        <v>0</v>
      </c>
      <c r="G46" s="53">
        <f t="shared" si="2"/>
        <v>0</v>
      </c>
    </row>
    <row r="47" spans="1:7" x14ac:dyDescent="0.25">
      <c r="A47" s="50" t="s">
        <v>41</v>
      </c>
      <c r="B47" s="51" t="s">
        <v>51</v>
      </c>
      <c r="C47" s="52">
        <v>4000</v>
      </c>
      <c r="D47" s="52">
        <v>0</v>
      </c>
      <c r="E47" s="52">
        <v>0</v>
      </c>
      <c r="F47" s="52">
        <v>0</v>
      </c>
      <c r="G47" s="53">
        <f t="shared" si="2"/>
        <v>4000</v>
      </c>
    </row>
    <row r="48" spans="1:7" x14ac:dyDescent="0.25">
      <c r="A48" s="50" t="s">
        <v>42</v>
      </c>
      <c r="B48" s="51" t="s">
        <v>52</v>
      </c>
      <c r="C48" s="52">
        <v>0</v>
      </c>
      <c r="D48" s="52">
        <v>0</v>
      </c>
      <c r="E48" s="52">
        <v>0</v>
      </c>
      <c r="F48" s="52">
        <v>0</v>
      </c>
      <c r="G48" s="53">
        <f t="shared" si="2"/>
        <v>0</v>
      </c>
    </row>
    <row r="49" spans="1:7" ht="15.75" thickBot="1" x14ac:dyDescent="0.3">
      <c r="A49" s="54" t="s">
        <v>43</v>
      </c>
      <c r="B49" s="55" t="s">
        <v>53</v>
      </c>
      <c r="C49" s="56">
        <v>0</v>
      </c>
      <c r="D49" s="56">
        <v>0</v>
      </c>
      <c r="E49" s="56">
        <v>0</v>
      </c>
      <c r="F49" s="56">
        <v>0</v>
      </c>
      <c r="G49" s="53">
        <f t="shared" si="2"/>
        <v>0</v>
      </c>
    </row>
    <row r="50" spans="1:7" ht="15.75" thickBot="1" x14ac:dyDescent="0.3">
      <c r="A50" s="57" t="s">
        <v>54</v>
      </c>
      <c r="B50" s="58" t="s">
        <v>55</v>
      </c>
      <c r="C50" s="59">
        <f>C35+C36+C38+C39+C43+C45+C46+C47+C48+C49</f>
        <v>49923.87</v>
      </c>
      <c r="D50" s="59">
        <f>D35+D36+D38+D39+D43+D45+D46+D47+D48+D49</f>
        <v>3500</v>
      </c>
      <c r="E50" s="59">
        <f>E35+E36+E38+E39+E43+E45+E46+E47+E48+E49</f>
        <v>17690.400000000001</v>
      </c>
      <c r="F50" s="59">
        <f>F35+F36+F38+F39+F43+F45+F46+F47+F48+F49</f>
        <v>2000</v>
      </c>
      <c r="G50" s="60">
        <f>C50+E50+F50+D50</f>
        <v>73114.27</v>
      </c>
    </row>
    <row r="51" spans="1:7" x14ac:dyDescent="0.25">
      <c r="A51" s="61"/>
      <c r="B51" s="62"/>
      <c r="C51" s="63"/>
      <c r="D51" s="63"/>
      <c r="E51" s="63"/>
      <c r="F51" s="63"/>
      <c r="G51" s="64"/>
    </row>
    <row r="52" spans="1:7" x14ac:dyDescent="0.25">
      <c r="A52" s="50" t="s">
        <v>70</v>
      </c>
      <c r="B52" s="51" t="s">
        <v>124</v>
      </c>
      <c r="C52" s="52">
        <v>0</v>
      </c>
      <c r="D52" s="52">
        <v>0</v>
      </c>
      <c r="E52" s="52">
        <v>0</v>
      </c>
      <c r="F52" s="52">
        <v>0</v>
      </c>
      <c r="G52" s="53">
        <f>C52+E52+F52</f>
        <v>0</v>
      </c>
    </row>
    <row r="53" spans="1:7" x14ac:dyDescent="0.25">
      <c r="A53" s="50" t="s">
        <v>71</v>
      </c>
      <c r="B53" s="51" t="s">
        <v>75</v>
      </c>
      <c r="C53" s="52">
        <v>0</v>
      </c>
      <c r="D53" s="52">
        <v>0</v>
      </c>
      <c r="E53" s="52">
        <v>0</v>
      </c>
      <c r="F53" s="52">
        <v>0</v>
      </c>
      <c r="G53" s="53">
        <f>C53+E53+F53</f>
        <v>0</v>
      </c>
    </row>
    <row r="54" spans="1:7" ht="15.75" thickBot="1" x14ac:dyDescent="0.3">
      <c r="A54" s="54" t="s">
        <v>72</v>
      </c>
      <c r="B54" s="55" t="s">
        <v>76</v>
      </c>
      <c r="C54" s="56">
        <v>0</v>
      </c>
      <c r="D54" s="56">
        <v>0</v>
      </c>
      <c r="E54" s="56">
        <v>0</v>
      </c>
      <c r="F54" s="56">
        <v>0</v>
      </c>
      <c r="G54" s="74">
        <f>C54+E54+F54</f>
        <v>0</v>
      </c>
    </row>
    <row r="55" spans="1:7" ht="15.75" thickBot="1" x14ac:dyDescent="0.3">
      <c r="A55" s="57" t="s">
        <v>73</v>
      </c>
      <c r="B55" s="58" t="s">
        <v>74</v>
      </c>
      <c r="C55" s="59">
        <f>SUM(C52:C54)</f>
        <v>0</v>
      </c>
      <c r="D55" s="59">
        <f>SUM(D52:D54)</f>
        <v>0</v>
      </c>
      <c r="E55" s="59">
        <f>SUM(E52:E54)</f>
        <v>0</v>
      </c>
      <c r="F55" s="59">
        <f>SUM(F52:F54)</f>
        <v>0</v>
      </c>
      <c r="G55" s="60">
        <f>C55+E55+F55</f>
        <v>0</v>
      </c>
    </row>
    <row r="56" spans="1:7" ht="15.75" thickBot="1" x14ac:dyDescent="0.3">
      <c r="A56" s="75"/>
      <c r="B56" s="76"/>
      <c r="C56" s="77"/>
      <c r="D56" s="77"/>
      <c r="E56" s="77"/>
      <c r="F56" s="77"/>
      <c r="G56" s="78">
        <f>C56+E56+F56</f>
        <v>0</v>
      </c>
    </row>
    <row r="57" spans="1:7" ht="16.5" thickBot="1" x14ac:dyDescent="0.3">
      <c r="A57" s="90" t="s">
        <v>99</v>
      </c>
      <c r="B57" s="91"/>
      <c r="C57" s="79">
        <f>C15+C33+C50+C55</f>
        <v>557776.87</v>
      </c>
      <c r="D57" s="79">
        <f>D15+D33+D50+D55</f>
        <v>3500</v>
      </c>
      <c r="E57" s="79">
        <f>E15+E33+E50+E55</f>
        <v>17690.400000000001</v>
      </c>
      <c r="F57" s="79">
        <f>F15+F33+F50+F55</f>
        <v>2000</v>
      </c>
      <c r="G57" s="80">
        <f>C57+E57+F57+D57</f>
        <v>580967.27</v>
      </c>
    </row>
    <row r="58" spans="1:7" x14ac:dyDescent="0.25">
      <c r="A58" s="61"/>
      <c r="B58" s="62"/>
      <c r="C58" s="63"/>
      <c r="D58" s="63"/>
      <c r="E58" s="63"/>
      <c r="F58" s="63"/>
      <c r="G58" s="64"/>
    </row>
    <row r="59" spans="1:7" x14ac:dyDescent="0.25">
      <c r="A59" s="50" t="s">
        <v>77</v>
      </c>
      <c r="B59" s="51" t="s">
        <v>89</v>
      </c>
      <c r="C59" s="52">
        <v>0</v>
      </c>
      <c r="D59" s="52">
        <v>0</v>
      </c>
      <c r="E59" s="52">
        <v>0</v>
      </c>
      <c r="F59" s="52">
        <v>0</v>
      </c>
      <c r="G59" s="53">
        <f>C59+E59+F59</f>
        <v>0</v>
      </c>
    </row>
    <row r="60" spans="1:7" x14ac:dyDescent="0.25">
      <c r="A60" s="50" t="s">
        <v>78</v>
      </c>
      <c r="B60" s="51" t="s">
        <v>90</v>
      </c>
      <c r="C60" s="52">
        <v>0</v>
      </c>
      <c r="D60" s="52">
        <v>0</v>
      </c>
      <c r="E60" s="52">
        <v>0</v>
      </c>
      <c r="F60" s="52">
        <v>0</v>
      </c>
      <c r="G60" s="53">
        <f>C60+E60+F60</f>
        <v>0</v>
      </c>
    </row>
    <row r="61" spans="1:7" x14ac:dyDescent="0.25">
      <c r="A61" s="50" t="s">
        <v>79</v>
      </c>
      <c r="B61" s="51" t="s">
        <v>91</v>
      </c>
      <c r="C61" s="52">
        <v>0</v>
      </c>
      <c r="D61" s="52">
        <v>0</v>
      </c>
      <c r="E61" s="52">
        <v>0</v>
      </c>
      <c r="F61" s="52">
        <v>0</v>
      </c>
      <c r="G61" s="53">
        <f>C61+E61+F61</f>
        <v>0</v>
      </c>
    </row>
    <row r="62" spans="1:7" x14ac:dyDescent="0.25">
      <c r="A62" s="50" t="s">
        <v>80</v>
      </c>
      <c r="B62" s="51" t="s">
        <v>92</v>
      </c>
      <c r="C62" s="52">
        <v>0</v>
      </c>
      <c r="D62" s="52">
        <v>0</v>
      </c>
      <c r="E62" s="52">
        <v>0</v>
      </c>
      <c r="F62" s="52">
        <v>0</v>
      </c>
      <c r="G62" s="53">
        <f>C62+E62+F62</f>
        <v>0</v>
      </c>
    </row>
    <row r="63" spans="1:7" x14ac:dyDescent="0.25">
      <c r="A63" s="50" t="s">
        <v>81</v>
      </c>
      <c r="B63" s="51" t="s">
        <v>93</v>
      </c>
      <c r="C63" s="52">
        <v>0</v>
      </c>
      <c r="D63" s="52">
        <v>0</v>
      </c>
      <c r="E63" s="52">
        <v>0</v>
      </c>
      <c r="F63" s="52">
        <v>0</v>
      </c>
      <c r="G63" s="53">
        <f>C63+E63+F63</f>
        <v>0</v>
      </c>
    </row>
    <row r="64" spans="1:7" x14ac:dyDescent="0.25">
      <c r="A64" s="50" t="s">
        <v>82</v>
      </c>
      <c r="B64" s="51" t="s">
        <v>96</v>
      </c>
      <c r="C64" s="52">
        <f>-(E64+F64+D64)</f>
        <v>-210391</v>
      </c>
      <c r="D64" s="52">
        <v>93397</v>
      </c>
      <c r="E64" s="52">
        <v>102279</v>
      </c>
      <c r="F64" s="52">
        <v>14715</v>
      </c>
      <c r="G64" s="53">
        <f>C64+E64+F64+D64</f>
        <v>0</v>
      </c>
    </row>
    <row r="65" spans="1:7" x14ac:dyDescent="0.25">
      <c r="A65" s="50" t="s">
        <v>83</v>
      </c>
      <c r="B65" s="51" t="s">
        <v>94</v>
      </c>
      <c r="C65" s="52">
        <v>0</v>
      </c>
      <c r="D65" s="52">
        <v>0</v>
      </c>
      <c r="E65" s="52">
        <v>0</v>
      </c>
      <c r="F65" s="52">
        <v>0</v>
      </c>
      <c r="G65" s="53">
        <f>C65+E65+F65</f>
        <v>0</v>
      </c>
    </row>
    <row r="66" spans="1:7" x14ac:dyDescent="0.25">
      <c r="A66" s="50" t="s">
        <v>84</v>
      </c>
      <c r="B66" s="51" t="s">
        <v>95</v>
      </c>
      <c r="C66" s="52">
        <v>0</v>
      </c>
      <c r="D66" s="52">
        <v>0</v>
      </c>
      <c r="E66" s="52">
        <v>0</v>
      </c>
      <c r="F66" s="52">
        <v>0</v>
      </c>
      <c r="G66" s="53">
        <f>C66+E66+F66</f>
        <v>0</v>
      </c>
    </row>
    <row r="67" spans="1:7" x14ac:dyDescent="0.25">
      <c r="A67" s="50" t="s">
        <v>85</v>
      </c>
      <c r="B67" s="51" t="s">
        <v>88</v>
      </c>
      <c r="C67" s="52">
        <v>0</v>
      </c>
      <c r="D67" s="52">
        <v>0</v>
      </c>
      <c r="E67" s="52">
        <v>0</v>
      </c>
      <c r="F67" s="52">
        <v>0</v>
      </c>
      <c r="G67" s="53">
        <f>C67+E67+F67</f>
        <v>0</v>
      </c>
    </row>
    <row r="68" spans="1:7" ht="15.75" thickBot="1" x14ac:dyDescent="0.3">
      <c r="A68" s="54" t="s">
        <v>86</v>
      </c>
      <c r="B68" s="55" t="s">
        <v>87</v>
      </c>
      <c r="C68" s="56">
        <v>0</v>
      </c>
      <c r="D68" s="56">
        <v>0</v>
      </c>
      <c r="E68" s="56">
        <v>0</v>
      </c>
      <c r="F68" s="56">
        <v>0</v>
      </c>
      <c r="G68" s="74">
        <f>C68+E68+F68</f>
        <v>0</v>
      </c>
    </row>
    <row r="69" spans="1:7" ht="15.75" thickBot="1" x14ac:dyDescent="0.3">
      <c r="A69" s="57" t="s">
        <v>97</v>
      </c>
      <c r="B69" s="58" t="s">
        <v>98</v>
      </c>
      <c r="C69" s="59">
        <f>SUM(C59:C68)</f>
        <v>-210391</v>
      </c>
      <c r="D69" s="59">
        <f>SUM(D59:D68)</f>
        <v>93397</v>
      </c>
      <c r="E69" s="59">
        <f>SUM(E59:E68)</f>
        <v>102279</v>
      </c>
      <c r="F69" s="59">
        <f>SUM(F59:F68)</f>
        <v>14715</v>
      </c>
      <c r="G69" s="60">
        <f>C69+E69+F69+D69</f>
        <v>0</v>
      </c>
    </row>
    <row r="70" spans="1:7" ht="15.75" thickBot="1" x14ac:dyDescent="0.3">
      <c r="A70" s="75"/>
      <c r="B70" s="76"/>
      <c r="C70" s="77"/>
      <c r="D70" s="77"/>
      <c r="E70" s="77"/>
      <c r="F70" s="77"/>
      <c r="G70" s="78"/>
    </row>
    <row r="71" spans="1:7" ht="16.5" thickBot="1" x14ac:dyDescent="0.3">
      <c r="A71" s="92" t="s">
        <v>100</v>
      </c>
      <c r="B71" s="93"/>
      <c r="C71" s="79">
        <f>C57+C69</f>
        <v>347385.87</v>
      </c>
      <c r="D71" s="79">
        <f>D57+D69</f>
        <v>96897</v>
      </c>
      <c r="E71" s="79">
        <f>E57+E69</f>
        <v>119969.4</v>
      </c>
      <c r="F71" s="79">
        <f>F57+F69</f>
        <v>16715</v>
      </c>
      <c r="G71" s="80">
        <f>C71+E71+F71+D71</f>
        <v>580967.27</v>
      </c>
    </row>
    <row r="72" spans="1:7" x14ac:dyDescent="0.25">
      <c r="A72" s="81" t="s">
        <v>152</v>
      </c>
    </row>
  </sheetData>
  <mergeCells count="3">
    <mergeCell ref="A57:B57"/>
    <mergeCell ref="A71:B71"/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5" zoomScaleNormal="100" workbookViewId="0">
      <selection activeCell="C32" sqref="C32"/>
    </sheetView>
  </sheetViews>
  <sheetFormatPr defaultRowHeight="15" x14ac:dyDescent="0.25"/>
  <cols>
    <col min="1" max="1" width="10.140625" customWidth="1"/>
    <col min="2" max="2" width="44" customWidth="1"/>
    <col min="3" max="4" width="14.5703125" style="16" customWidth="1"/>
    <col min="5" max="5" width="13.140625" style="16" customWidth="1"/>
    <col min="6" max="6" width="14.5703125" style="16" customWidth="1"/>
  </cols>
  <sheetData>
    <row r="1" spans="1:6" x14ac:dyDescent="0.25">
      <c r="F1" s="17" t="s">
        <v>141</v>
      </c>
    </row>
    <row r="2" spans="1:6" ht="15.75" x14ac:dyDescent="0.25">
      <c r="A2" s="97" t="s">
        <v>112</v>
      </c>
      <c r="B2" s="97"/>
      <c r="C2" s="97"/>
      <c r="D2" s="97"/>
      <c r="E2" s="97"/>
      <c r="F2" s="97"/>
    </row>
    <row r="3" spans="1:6" ht="15.75" thickBot="1" x14ac:dyDescent="0.3">
      <c r="F3" s="17" t="s">
        <v>110</v>
      </c>
    </row>
    <row r="4" spans="1:6" ht="32.25" thickBot="1" x14ac:dyDescent="0.3">
      <c r="A4" s="12" t="s">
        <v>5</v>
      </c>
      <c r="B4" s="13" t="s">
        <v>0</v>
      </c>
      <c r="C4" s="18" t="s">
        <v>111</v>
      </c>
      <c r="D4" s="18" t="s">
        <v>2</v>
      </c>
      <c r="E4" s="18" t="s">
        <v>1</v>
      </c>
      <c r="F4" s="19" t="s">
        <v>4</v>
      </c>
    </row>
    <row r="5" spans="1:6" x14ac:dyDescent="0.25">
      <c r="A5" s="7" t="s">
        <v>125</v>
      </c>
      <c r="B5" s="8" t="s">
        <v>114</v>
      </c>
      <c r="C5" s="20">
        <v>0</v>
      </c>
      <c r="D5" s="20">
        <v>0</v>
      </c>
      <c r="E5" s="20">
        <v>0</v>
      </c>
      <c r="F5" s="21">
        <v>0</v>
      </c>
    </row>
    <row r="6" spans="1:6" ht="15.75" thickBot="1" x14ac:dyDescent="0.3">
      <c r="A6" s="14" t="s">
        <v>14</v>
      </c>
      <c r="B6" s="15" t="s">
        <v>115</v>
      </c>
      <c r="C6" s="22">
        <v>0</v>
      </c>
      <c r="D6" s="22">
        <v>0</v>
      </c>
      <c r="E6" s="22">
        <v>0</v>
      </c>
      <c r="F6" s="23">
        <v>0</v>
      </c>
    </row>
    <row r="7" spans="1:6" ht="15.75" thickBot="1" x14ac:dyDescent="0.3">
      <c r="A7" s="95" t="s">
        <v>113</v>
      </c>
      <c r="B7" s="98"/>
      <c r="C7" s="24">
        <v>0</v>
      </c>
      <c r="D7" s="24">
        <v>0</v>
      </c>
      <c r="E7" s="24">
        <v>0</v>
      </c>
      <c r="F7" s="25">
        <v>0</v>
      </c>
    </row>
    <row r="8" spans="1:6" x14ac:dyDescent="0.25">
      <c r="A8" s="81" t="s">
        <v>152</v>
      </c>
    </row>
    <row r="10" spans="1:6" x14ac:dyDescent="0.25">
      <c r="F10" s="17" t="s">
        <v>140</v>
      </c>
    </row>
    <row r="11" spans="1:6" ht="15.75" x14ac:dyDescent="0.25">
      <c r="A11" s="97" t="s">
        <v>131</v>
      </c>
      <c r="B11" s="97"/>
      <c r="C11" s="97"/>
      <c r="D11" s="97"/>
      <c r="E11" s="97"/>
      <c r="F11" s="97"/>
    </row>
    <row r="12" spans="1:6" ht="15.75" thickBot="1" x14ac:dyDescent="0.3">
      <c r="F12" s="17" t="s">
        <v>110</v>
      </c>
    </row>
    <row r="13" spans="1:6" ht="32.25" thickBot="1" x14ac:dyDescent="0.3">
      <c r="A13" s="12" t="s">
        <v>5</v>
      </c>
      <c r="B13" s="13" t="s">
        <v>0</v>
      </c>
      <c r="C13" s="18" t="s">
        <v>111</v>
      </c>
      <c r="D13" s="18" t="s">
        <v>2</v>
      </c>
      <c r="E13" s="18" t="s">
        <v>1</v>
      </c>
      <c r="F13" s="19" t="s">
        <v>4</v>
      </c>
    </row>
    <row r="14" spans="1:6" x14ac:dyDescent="0.25">
      <c r="A14" s="7" t="s">
        <v>117</v>
      </c>
      <c r="B14" s="8"/>
      <c r="C14" s="20">
        <v>0</v>
      </c>
      <c r="D14" s="20">
        <v>0</v>
      </c>
      <c r="E14" s="20">
        <v>0</v>
      </c>
      <c r="F14" s="21">
        <v>0</v>
      </c>
    </row>
    <row r="15" spans="1:6" ht="15.75" thickBot="1" x14ac:dyDescent="0.3">
      <c r="A15" s="14" t="s">
        <v>126</v>
      </c>
      <c r="B15" s="15"/>
      <c r="C15" s="22">
        <v>0</v>
      </c>
      <c r="D15" s="22">
        <v>0</v>
      </c>
      <c r="E15" s="22">
        <v>0</v>
      </c>
      <c r="F15" s="23">
        <v>0</v>
      </c>
    </row>
    <row r="16" spans="1:6" ht="15.75" thickBot="1" x14ac:dyDescent="0.3">
      <c r="A16" s="95" t="s">
        <v>113</v>
      </c>
      <c r="B16" s="96"/>
      <c r="C16" s="24">
        <v>0</v>
      </c>
      <c r="D16" s="24">
        <v>0</v>
      </c>
      <c r="E16" s="24">
        <v>0</v>
      </c>
      <c r="F16" s="25">
        <v>0</v>
      </c>
    </row>
    <row r="17" spans="1:6" x14ac:dyDescent="0.25">
      <c r="A17" s="81" t="s">
        <v>152</v>
      </c>
    </row>
    <row r="19" spans="1:6" x14ac:dyDescent="0.25">
      <c r="F19" s="17" t="s">
        <v>142</v>
      </c>
    </row>
    <row r="20" spans="1:6" ht="15.75" x14ac:dyDescent="0.25">
      <c r="A20" s="97" t="s">
        <v>130</v>
      </c>
      <c r="B20" s="97"/>
      <c r="C20" s="97"/>
      <c r="D20" s="97"/>
      <c r="E20" s="97"/>
      <c r="F20" s="97"/>
    </row>
    <row r="21" spans="1:6" ht="15.75" thickBot="1" x14ac:dyDescent="0.3">
      <c r="F21" s="17" t="s">
        <v>110</v>
      </c>
    </row>
    <row r="22" spans="1:6" ht="32.25" thickBot="1" x14ac:dyDescent="0.3">
      <c r="A22" s="12" t="s">
        <v>5</v>
      </c>
      <c r="B22" s="13" t="s">
        <v>0</v>
      </c>
      <c r="C22" s="18" t="s">
        <v>111</v>
      </c>
      <c r="D22" s="18" t="s">
        <v>2</v>
      </c>
      <c r="E22" s="18" t="s">
        <v>1</v>
      </c>
      <c r="F22" s="19" t="s">
        <v>4</v>
      </c>
    </row>
    <row r="23" spans="1:6" x14ac:dyDescent="0.25">
      <c r="A23" s="7" t="s">
        <v>129</v>
      </c>
      <c r="B23" s="8"/>
      <c r="C23" s="20">
        <v>0</v>
      </c>
      <c r="D23" s="20">
        <v>0</v>
      </c>
      <c r="E23" s="20">
        <v>0</v>
      </c>
      <c r="F23" s="21">
        <v>0</v>
      </c>
    </row>
    <row r="24" spans="1:6" ht="15.75" thickBot="1" x14ac:dyDescent="0.3">
      <c r="A24" s="14" t="s">
        <v>118</v>
      </c>
      <c r="B24" s="15"/>
      <c r="C24" s="22">
        <v>0</v>
      </c>
      <c r="D24" s="22">
        <v>0</v>
      </c>
      <c r="E24" s="22">
        <v>0</v>
      </c>
      <c r="F24" s="23">
        <v>0</v>
      </c>
    </row>
    <row r="25" spans="1:6" ht="15.75" thickBot="1" x14ac:dyDescent="0.3">
      <c r="A25" s="95" t="s">
        <v>113</v>
      </c>
      <c r="B25" s="96"/>
      <c r="C25" s="24">
        <v>0</v>
      </c>
      <c r="D25" s="24">
        <v>0</v>
      </c>
      <c r="E25" s="24">
        <v>0</v>
      </c>
      <c r="F25" s="25">
        <v>0</v>
      </c>
    </row>
    <row r="26" spans="1:6" x14ac:dyDescent="0.25">
      <c r="A26" s="81" t="s">
        <v>152</v>
      </c>
    </row>
    <row r="28" spans="1:6" x14ac:dyDescent="0.25">
      <c r="F28" s="17" t="s">
        <v>143</v>
      </c>
    </row>
    <row r="29" spans="1:6" ht="15.75" x14ac:dyDescent="0.25">
      <c r="A29" s="97" t="s">
        <v>127</v>
      </c>
      <c r="B29" s="97"/>
      <c r="C29" s="97"/>
      <c r="D29" s="97"/>
      <c r="E29" s="97"/>
      <c r="F29" s="97"/>
    </row>
    <row r="30" spans="1:6" ht="15.75" thickBot="1" x14ac:dyDescent="0.3">
      <c r="F30" s="17" t="s">
        <v>110</v>
      </c>
    </row>
    <row r="31" spans="1:6" ht="32.25" thickBot="1" x14ac:dyDescent="0.3">
      <c r="A31" s="12" t="s">
        <v>5</v>
      </c>
      <c r="B31" s="13" t="s">
        <v>0</v>
      </c>
      <c r="C31" s="18" t="s">
        <v>111</v>
      </c>
      <c r="D31" s="18" t="s">
        <v>2</v>
      </c>
      <c r="E31" s="18" t="s">
        <v>1</v>
      </c>
      <c r="F31" s="19" t="s">
        <v>4</v>
      </c>
    </row>
    <row r="32" spans="1:6" x14ac:dyDescent="0.25">
      <c r="A32" s="7" t="s">
        <v>128</v>
      </c>
      <c r="B32" s="8" t="s">
        <v>133</v>
      </c>
      <c r="C32" s="20">
        <v>10526</v>
      </c>
      <c r="D32" s="20">
        <v>0</v>
      </c>
      <c r="E32" s="20">
        <v>0</v>
      </c>
      <c r="F32" s="21">
        <v>10526</v>
      </c>
    </row>
    <row r="33" spans="1:6" ht="15.75" thickBot="1" x14ac:dyDescent="0.3">
      <c r="A33" s="14" t="s">
        <v>119</v>
      </c>
      <c r="B33" s="15" t="s">
        <v>134</v>
      </c>
      <c r="C33" s="22">
        <v>0</v>
      </c>
      <c r="D33" s="22">
        <v>0</v>
      </c>
      <c r="E33" s="22">
        <v>0</v>
      </c>
      <c r="F33" s="23">
        <v>0</v>
      </c>
    </row>
    <row r="34" spans="1:6" ht="15.75" thickBot="1" x14ac:dyDescent="0.3">
      <c r="A34" s="95" t="s">
        <v>113</v>
      </c>
      <c r="B34" s="96"/>
      <c r="C34" s="24">
        <v>10526</v>
      </c>
      <c r="D34" s="24">
        <v>0</v>
      </c>
      <c r="E34" s="24">
        <f>E32+E33</f>
        <v>0</v>
      </c>
      <c r="F34" s="25">
        <f>F32+F33</f>
        <v>10526</v>
      </c>
    </row>
    <row r="35" spans="1:6" x14ac:dyDescent="0.25">
      <c r="A35" s="81" t="s">
        <v>152</v>
      </c>
    </row>
    <row r="37" spans="1:6" x14ac:dyDescent="0.25">
      <c r="F37" s="17" t="s">
        <v>144</v>
      </c>
    </row>
    <row r="38" spans="1:6" ht="15.75" x14ac:dyDescent="0.25">
      <c r="A38" s="97" t="s">
        <v>132</v>
      </c>
      <c r="B38" s="97"/>
      <c r="C38" s="97"/>
      <c r="D38" s="97"/>
      <c r="E38" s="97"/>
      <c r="F38" s="97"/>
    </row>
    <row r="39" spans="1:6" ht="15.75" thickBot="1" x14ac:dyDescent="0.3">
      <c r="F39" s="17" t="s">
        <v>110</v>
      </c>
    </row>
    <row r="40" spans="1:6" ht="32.25" thickBot="1" x14ac:dyDescent="0.3">
      <c r="A40" s="1" t="s">
        <v>5</v>
      </c>
      <c r="B40" s="2" t="s">
        <v>0</v>
      </c>
      <c r="C40" s="18" t="s">
        <v>111</v>
      </c>
      <c r="D40" s="18" t="s">
        <v>2</v>
      </c>
      <c r="E40" s="18" t="s">
        <v>1</v>
      </c>
      <c r="F40" s="26" t="s">
        <v>4</v>
      </c>
    </row>
    <row r="41" spans="1:6" s="11" customFormat="1" x14ac:dyDescent="0.25">
      <c r="A41" s="32" t="s">
        <v>20</v>
      </c>
      <c r="B41" s="33" t="s">
        <v>21</v>
      </c>
      <c r="C41" s="35">
        <f>C42+C43+C44+C45</f>
        <v>226389</v>
      </c>
      <c r="D41" s="35">
        <f>D42+D43+D44+D45</f>
        <v>0</v>
      </c>
      <c r="E41" s="35">
        <v>0</v>
      </c>
      <c r="F41" s="21">
        <f t="shared" ref="F41:F57" si="0">C41+D41+E41</f>
        <v>226389</v>
      </c>
    </row>
    <row r="42" spans="1:6" x14ac:dyDescent="0.25">
      <c r="A42" s="5" t="s">
        <v>101</v>
      </c>
      <c r="B42" s="6" t="s">
        <v>28</v>
      </c>
      <c r="C42" s="27">
        <v>100000</v>
      </c>
      <c r="D42" s="27">
        <v>0</v>
      </c>
      <c r="E42" s="27">
        <v>0</v>
      </c>
      <c r="F42" s="29">
        <f t="shared" si="0"/>
        <v>100000</v>
      </c>
    </row>
    <row r="43" spans="1:6" x14ac:dyDescent="0.25">
      <c r="A43" s="5" t="s">
        <v>102</v>
      </c>
      <c r="B43" s="6" t="s">
        <v>27</v>
      </c>
      <c r="C43" s="27">
        <v>126329</v>
      </c>
      <c r="D43" s="27">
        <v>0</v>
      </c>
      <c r="E43" s="27">
        <v>0</v>
      </c>
      <c r="F43" s="29">
        <f t="shared" si="0"/>
        <v>126329</v>
      </c>
    </row>
    <row r="44" spans="1:6" x14ac:dyDescent="0.25">
      <c r="A44" s="5" t="s">
        <v>103</v>
      </c>
      <c r="B44" s="6" t="s">
        <v>26</v>
      </c>
      <c r="C44" s="27">
        <v>0</v>
      </c>
      <c r="D44" s="27">
        <v>0</v>
      </c>
      <c r="E44" s="27">
        <v>0</v>
      </c>
      <c r="F44" s="29">
        <f t="shared" si="0"/>
        <v>0</v>
      </c>
    </row>
    <row r="45" spans="1:6" x14ac:dyDescent="0.25">
      <c r="A45" s="5" t="s">
        <v>104</v>
      </c>
      <c r="B45" s="6" t="s">
        <v>25</v>
      </c>
      <c r="C45" s="27">
        <v>60</v>
      </c>
      <c r="D45" s="27">
        <v>0</v>
      </c>
      <c r="E45" s="27">
        <v>0</v>
      </c>
      <c r="F45" s="29">
        <f t="shared" si="0"/>
        <v>60</v>
      </c>
    </row>
    <row r="46" spans="1:6" s="11" customFormat="1" x14ac:dyDescent="0.25">
      <c r="A46" s="30" t="s">
        <v>22</v>
      </c>
      <c r="B46" s="31" t="s">
        <v>23</v>
      </c>
      <c r="C46" s="34">
        <f>C47</f>
        <v>90000</v>
      </c>
      <c r="D46" s="34">
        <f>D47</f>
        <v>0</v>
      </c>
      <c r="E46" s="34">
        <v>0</v>
      </c>
      <c r="F46" s="29">
        <f t="shared" si="0"/>
        <v>90000</v>
      </c>
    </row>
    <row r="47" spans="1:6" x14ac:dyDescent="0.25">
      <c r="A47" s="5" t="s">
        <v>105</v>
      </c>
      <c r="B47" s="6" t="s">
        <v>24</v>
      </c>
      <c r="C47" s="27">
        <v>90000</v>
      </c>
      <c r="D47" s="27">
        <v>0</v>
      </c>
      <c r="E47" s="27">
        <v>0</v>
      </c>
      <c r="F47" s="29">
        <f t="shared" si="0"/>
        <v>90000</v>
      </c>
    </row>
    <row r="48" spans="1:6" s="11" customFormat="1" x14ac:dyDescent="0.25">
      <c r="A48" s="30" t="s">
        <v>29</v>
      </c>
      <c r="B48" s="31" t="s">
        <v>30</v>
      </c>
      <c r="C48" s="34">
        <f>C49</f>
        <v>10000</v>
      </c>
      <c r="D48" s="34">
        <f>D49</f>
        <v>0</v>
      </c>
      <c r="E48" s="34">
        <v>0</v>
      </c>
      <c r="F48" s="29">
        <f t="shared" si="0"/>
        <v>10000</v>
      </c>
    </row>
    <row r="49" spans="1:6" x14ac:dyDescent="0.25">
      <c r="A49" s="5" t="s">
        <v>106</v>
      </c>
      <c r="B49" s="6" t="s">
        <v>135</v>
      </c>
      <c r="C49" s="27">
        <v>10000</v>
      </c>
      <c r="D49" s="27">
        <v>0</v>
      </c>
      <c r="E49" s="27">
        <v>0</v>
      </c>
      <c r="F49" s="29">
        <f t="shared" si="0"/>
        <v>10000</v>
      </c>
    </row>
    <row r="50" spans="1:6" x14ac:dyDescent="0.25">
      <c r="A50" s="86" t="s">
        <v>153</v>
      </c>
      <c r="B50" s="88" t="s">
        <v>158</v>
      </c>
      <c r="C50" s="89">
        <f>C52+C51</f>
        <v>10010</v>
      </c>
      <c r="D50" s="89">
        <v>0</v>
      </c>
      <c r="E50" s="89">
        <v>0</v>
      </c>
      <c r="F50" s="29">
        <f t="shared" si="0"/>
        <v>10010</v>
      </c>
    </row>
    <row r="51" spans="1:6" x14ac:dyDescent="0.25">
      <c r="A51" s="87" t="s">
        <v>154</v>
      </c>
      <c r="B51" s="66" t="s">
        <v>155</v>
      </c>
      <c r="C51" s="27">
        <v>10000</v>
      </c>
      <c r="D51" s="27">
        <v>0</v>
      </c>
      <c r="E51" s="27">
        <v>0</v>
      </c>
      <c r="F51" s="29">
        <v>0</v>
      </c>
    </row>
    <row r="52" spans="1:6" x14ac:dyDescent="0.25">
      <c r="A52" s="87" t="s">
        <v>156</v>
      </c>
      <c r="B52" s="66" t="s">
        <v>157</v>
      </c>
      <c r="C52" s="27">
        <v>10</v>
      </c>
      <c r="D52" s="27">
        <v>0</v>
      </c>
      <c r="E52" s="27">
        <v>0</v>
      </c>
      <c r="F52" s="29">
        <v>0</v>
      </c>
    </row>
    <row r="53" spans="1:6" s="11" customFormat="1" x14ac:dyDescent="0.25">
      <c r="A53" s="30" t="s">
        <v>56</v>
      </c>
      <c r="B53" s="31" t="s">
        <v>57</v>
      </c>
      <c r="C53" s="34">
        <f>C54+C55+C56</f>
        <v>0</v>
      </c>
      <c r="D53" s="34">
        <f>D54+D55+D56</f>
        <v>0</v>
      </c>
      <c r="E53" s="34">
        <f>E54+E55+E56</f>
        <v>0</v>
      </c>
      <c r="F53" s="29">
        <f t="shared" si="0"/>
        <v>0</v>
      </c>
    </row>
    <row r="54" spans="1:6" x14ac:dyDescent="0.25">
      <c r="A54" s="5" t="s">
        <v>107</v>
      </c>
      <c r="B54" s="6" t="s">
        <v>58</v>
      </c>
      <c r="C54" s="27">
        <v>0</v>
      </c>
      <c r="D54" s="27">
        <v>0</v>
      </c>
      <c r="E54" s="27">
        <v>0</v>
      </c>
      <c r="F54" s="29">
        <f t="shared" si="0"/>
        <v>0</v>
      </c>
    </row>
    <row r="55" spans="1:6" x14ac:dyDescent="0.25">
      <c r="A55" s="5" t="s">
        <v>108</v>
      </c>
      <c r="B55" s="6" t="s">
        <v>59</v>
      </c>
      <c r="C55" s="27">
        <v>0</v>
      </c>
      <c r="D55" s="27">
        <v>0</v>
      </c>
      <c r="E55" s="27">
        <v>0</v>
      </c>
      <c r="F55" s="29">
        <f t="shared" si="0"/>
        <v>0</v>
      </c>
    </row>
    <row r="56" spans="1:6" ht="15.75" thickBot="1" x14ac:dyDescent="0.3">
      <c r="A56" s="9" t="s">
        <v>109</v>
      </c>
      <c r="B56" s="10" t="s">
        <v>60</v>
      </c>
      <c r="C56" s="28">
        <v>0</v>
      </c>
      <c r="D56" s="28">
        <v>0</v>
      </c>
      <c r="E56" s="28">
        <v>0</v>
      </c>
      <c r="F56" s="23">
        <f t="shared" si="0"/>
        <v>0</v>
      </c>
    </row>
    <row r="57" spans="1:6" ht="15.75" thickBot="1" x14ac:dyDescent="0.3">
      <c r="A57" s="3" t="s">
        <v>32</v>
      </c>
      <c r="B57" s="4" t="s">
        <v>33</v>
      </c>
      <c r="C57" s="36">
        <f>C48+C46+C41+C53+C50</f>
        <v>336399</v>
      </c>
      <c r="D57" s="36">
        <f>D48+D46+D41+D53</f>
        <v>0</v>
      </c>
      <c r="E57" s="36">
        <f>E48+E46+E41+E53</f>
        <v>0</v>
      </c>
      <c r="F57" s="37">
        <f t="shared" si="0"/>
        <v>336399</v>
      </c>
    </row>
    <row r="58" spans="1:6" x14ac:dyDescent="0.25">
      <c r="A58" s="81" t="s">
        <v>152</v>
      </c>
    </row>
    <row r="61" spans="1:6" x14ac:dyDescent="0.25">
      <c r="F61" s="17" t="s">
        <v>145</v>
      </c>
    </row>
    <row r="62" spans="1:6" ht="15.75" x14ac:dyDescent="0.25">
      <c r="A62" s="97" t="s">
        <v>136</v>
      </c>
      <c r="B62" s="97"/>
      <c r="C62" s="97"/>
      <c r="D62" s="97"/>
      <c r="E62" s="97"/>
      <c r="F62" s="97"/>
    </row>
    <row r="63" spans="1:6" ht="15.75" thickBot="1" x14ac:dyDescent="0.3">
      <c r="F63" s="17" t="s">
        <v>110</v>
      </c>
    </row>
    <row r="64" spans="1:6" ht="32.25" thickBot="1" x14ac:dyDescent="0.3">
      <c r="A64" s="12" t="s">
        <v>5</v>
      </c>
      <c r="B64" s="13" t="s">
        <v>0</v>
      </c>
      <c r="C64" s="18" t="s">
        <v>111</v>
      </c>
      <c r="D64" s="18" t="s">
        <v>2</v>
      </c>
      <c r="E64" s="18" t="s">
        <v>1</v>
      </c>
      <c r="F64" s="19" t="s">
        <v>4</v>
      </c>
    </row>
    <row r="65" spans="1:6" x14ac:dyDescent="0.25">
      <c r="A65" s="7" t="s">
        <v>137</v>
      </c>
      <c r="B65" s="8"/>
      <c r="C65" s="20">
        <v>0</v>
      </c>
      <c r="D65" s="20">
        <v>0</v>
      </c>
      <c r="E65" s="20">
        <v>0</v>
      </c>
      <c r="F65" s="21">
        <v>0</v>
      </c>
    </row>
    <row r="66" spans="1:6" ht="15.75" thickBot="1" x14ac:dyDescent="0.3">
      <c r="A66" s="14" t="s">
        <v>71</v>
      </c>
      <c r="B66" s="15"/>
      <c r="C66" s="22">
        <v>0</v>
      </c>
      <c r="D66" s="22">
        <v>0</v>
      </c>
      <c r="E66" s="22">
        <v>0</v>
      </c>
      <c r="F66" s="23">
        <v>0</v>
      </c>
    </row>
    <row r="67" spans="1:6" ht="15.75" thickBot="1" x14ac:dyDescent="0.3">
      <c r="A67" s="95" t="s">
        <v>113</v>
      </c>
      <c r="B67" s="96"/>
      <c r="C67" s="24">
        <v>0</v>
      </c>
      <c r="D67" s="24">
        <v>0</v>
      </c>
      <c r="E67" s="24">
        <f>E65+E66</f>
        <v>0</v>
      </c>
      <c r="F67" s="25">
        <f>F65+F66</f>
        <v>0</v>
      </c>
    </row>
    <row r="68" spans="1:6" x14ac:dyDescent="0.25">
      <c r="A68" s="81" t="s">
        <v>152</v>
      </c>
    </row>
    <row r="71" spans="1:6" x14ac:dyDescent="0.25">
      <c r="F71" s="17" t="s">
        <v>146</v>
      </c>
    </row>
    <row r="72" spans="1:6" ht="15.75" x14ac:dyDescent="0.25">
      <c r="A72" s="97" t="s">
        <v>139</v>
      </c>
      <c r="B72" s="97"/>
      <c r="C72" s="97"/>
      <c r="D72" s="97"/>
      <c r="E72" s="97"/>
      <c r="F72" s="97"/>
    </row>
    <row r="73" spans="1:6" ht="15.75" thickBot="1" x14ac:dyDescent="0.3">
      <c r="F73" s="17" t="s">
        <v>110</v>
      </c>
    </row>
    <row r="74" spans="1:6" ht="32.25" thickBot="1" x14ac:dyDescent="0.3">
      <c r="A74" s="12" t="s">
        <v>5</v>
      </c>
      <c r="B74" s="13" t="s">
        <v>0</v>
      </c>
      <c r="C74" s="18" t="s">
        <v>111</v>
      </c>
      <c r="D74" s="18" t="s">
        <v>2</v>
      </c>
      <c r="E74" s="18" t="s">
        <v>1</v>
      </c>
      <c r="F74" s="19" t="s">
        <v>4</v>
      </c>
    </row>
    <row r="75" spans="1:6" x14ac:dyDescent="0.25">
      <c r="A75" s="7" t="s">
        <v>138</v>
      </c>
      <c r="B75" s="8"/>
      <c r="C75" s="20">
        <v>0</v>
      </c>
      <c r="D75" s="20">
        <v>0</v>
      </c>
      <c r="E75" s="20">
        <v>0</v>
      </c>
      <c r="F75" s="21">
        <v>0</v>
      </c>
    </row>
    <row r="76" spans="1:6" ht="15.75" thickBot="1" x14ac:dyDescent="0.3">
      <c r="A76" s="14" t="s">
        <v>138</v>
      </c>
      <c r="B76" s="15"/>
      <c r="C76" s="22">
        <v>0</v>
      </c>
      <c r="D76" s="22">
        <v>0</v>
      </c>
      <c r="E76" s="22">
        <v>0</v>
      </c>
      <c r="F76" s="23">
        <v>0</v>
      </c>
    </row>
    <row r="77" spans="1:6" ht="15.75" thickBot="1" x14ac:dyDescent="0.3">
      <c r="A77" s="95" t="s">
        <v>113</v>
      </c>
      <c r="B77" s="96"/>
      <c r="C77" s="24">
        <v>0</v>
      </c>
      <c r="D77" s="24">
        <v>0</v>
      </c>
      <c r="E77" s="24">
        <f>E75+E76</f>
        <v>0</v>
      </c>
      <c r="F77" s="25">
        <f>F75+F76</f>
        <v>0</v>
      </c>
    </row>
    <row r="78" spans="1:6" x14ac:dyDescent="0.25">
      <c r="A78" s="81" t="s">
        <v>152</v>
      </c>
    </row>
  </sheetData>
  <mergeCells count="13">
    <mergeCell ref="A25:B25"/>
    <mergeCell ref="A2:F2"/>
    <mergeCell ref="A7:B7"/>
    <mergeCell ref="A11:F11"/>
    <mergeCell ref="A16:B16"/>
    <mergeCell ref="A20:F20"/>
    <mergeCell ref="A77:B77"/>
    <mergeCell ref="A29:F29"/>
    <mergeCell ref="A34:B34"/>
    <mergeCell ref="A38:F38"/>
    <mergeCell ref="A62:F62"/>
    <mergeCell ref="A67:B67"/>
    <mergeCell ref="A72:F7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3.sz.m.-műk.bev.</vt:lpstr>
      <vt:lpstr>3.1-3.7. sz.mellékletek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2014-02-21T18:52:42Z</cp:lastPrinted>
  <dcterms:created xsi:type="dcterms:W3CDTF">2014-02-09T08:54:17Z</dcterms:created>
  <dcterms:modified xsi:type="dcterms:W3CDTF">2016-01-22T18:48:29Z</dcterms:modified>
</cp:coreProperties>
</file>