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35" yWindow="-180" windowWidth="19320" windowHeight="6675"/>
  </bookViews>
  <sheets>
    <sheet name="1.sz.m.-mérleg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15" i="1" l="1"/>
  <c r="D15" i="1"/>
  <c r="D8" i="1" l="1"/>
  <c r="I20" i="1"/>
  <c r="I21" i="1"/>
  <c r="I9" i="1"/>
  <c r="I8" i="1"/>
  <c r="I7" i="1"/>
  <c r="I6" i="1"/>
  <c r="H26" i="1"/>
  <c r="H23" i="1"/>
  <c r="H29" i="1" s="1"/>
  <c r="H16" i="1"/>
  <c r="H31" i="1" s="1"/>
  <c r="H13" i="1"/>
  <c r="H30" i="1" s="1"/>
  <c r="C26" i="1"/>
  <c r="C23" i="1"/>
  <c r="C29" i="1" s="1"/>
  <c r="C16" i="1"/>
  <c r="C31" i="1" s="1"/>
  <c r="C8" i="1"/>
  <c r="C6" i="1"/>
  <c r="C13" i="1" s="1"/>
  <c r="H18" i="1" l="1"/>
  <c r="H32" i="1" s="1"/>
  <c r="C30" i="1"/>
  <c r="C18" i="1"/>
  <c r="C32" i="1" s="1"/>
  <c r="I13" i="1" l="1"/>
  <c r="D13" i="1" l="1"/>
  <c r="I23" i="1"/>
  <c r="I29" i="1" s="1"/>
  <c r="I26" i="1"/>
  <c r="D26" i="1"/>
  <c r="D23" i="1"/>
  <c r="I16" i="1"/>
  <c r="I31" i="1" s="1"/>
  <c r="D16" i="1"/>
  <c r="D18" i="1" l="1"/>
  <c r="D30" i="1"/>
  <c r="D31" i="1"/>
  <c r="D29" i="1"/>
  <c r="I30" i="1"/>
  <c r="I18" i="1"/>
  <c r="I32" i="1" s="1"/>
  <c r="D32" i="1" l="1"/>
</calcChain>
</file>

<file path=xl/sharedStrings.xml><?xml version="1.0" encoding="utf-8"?>
<sst xmlns="http://schemas.openxmlformats.org/spreadsheetml/2006/main" count="91" uniqueCount="76">
  <si>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</si>
  <si>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</si>
  <si>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</si>
  <si>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</si>
  <si>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</si>
  <si>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</si>
  <si>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</si>
  <si>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</si>
  <si>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</si>
  <si>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</si>
  <si>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</si>
  <si>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</si>
  <si>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</si>
  <si>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</si>
  <si>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</si>
  <si>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</si>
  <si>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</si>
  <si>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</si>
  <si>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</si>
  <si>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</si>
  <si>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</si>
  <si>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</si>
  <si>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</si>
  <si>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</si>
  <si>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</si>
  <si>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</si>
  <si>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</si>
  <si>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</si>
  <si>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</si>
  <si>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</si>
  <si>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</si>
  <si>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</si>
  <si>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</si>
  <si>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</si>
  <si>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</si>
  <si>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</si>
  <si>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</si>
  <si>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</si>
  <si>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</si>
  <si>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</si>
  <si>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</si>
  <si>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</si>
  <si>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</si>
  <si>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</si>
  <si>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</si>
  <si>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</si>
  <si>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</si>
  <si>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</si>
  <si>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</si>
  <si>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</si>
  <si>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</si>
  <si>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</si>
  <si>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</si>
  <si>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</si>
  <si>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</si>
  <si>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</si>
  <si>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</si>
  <si>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</si>
  <si>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</si>
  <si>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</si>
  <si>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</si>
  <si>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</si>
  <si>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</si>
  <si>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</si>
  <si>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</si>
  <si>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</si>
  <si>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</si>
  <si>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</si>
  <si>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</si>
  <si>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</si>
  <si>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</si>
  <si>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</si>
  <si>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Pilisborosjenő Község Önkormányzat 2016. évi költségvetési mérlege</t>
  </si>
  <si>
    <t>Módosított előirányzat</t>
  </si>
  <si>
    <t>Pilisborosjenő, 2017. április 27.</t>
  </si>
  <si>
    <t>1 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</si>
</sst>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6" fillId="0" borderId="11" xfId="0" applyFont="1" applyFill="1" applyBorder="1"/>
    <xf numFmtId="3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>
      <selection activeCell="A2" sqref="A2:I2"/>
    </sheetView>
  </sheetViews>
  <sheetFormatPr defaultRowHeight="15" x14ac:dyDescent="0.25"/>
  <cols>
    <col min="1" max="1" width="9.7109375" style="34" customWidth="1"/>
    <col min="2" max="2" width="39.85546875" style="34" customWidth="1"/>
    <col min="3" max="4" width="14.42578125" style="35" customWidth="1"/>
    <col min="5" max="5" width="2.7109375" style="1" customWidth="1"/>
    <col min="6" max="6" width="9.85546875" style="1" customWidth="1"/>
    <col min="7" max="7" width="40" customWidth="1"/>
    <col min="8" max="9" width="14.42578125" style="1" customWidth="1"/>
  </cols>
  <sheetData>
    <row r="1" spans="1:10" x14ac:dyDescent="0.25">
      <c r="H1" s="12"/>
      <c r="I1" s="12" t="s">
        <v>75</v>
      </c>
    </row>
    <row r="2" spans="1:10" ht="18.75" x14ac:dyDescent="0.3">
      <c r="A2" s="67" t="s">
        <v>72</v>
      </c>
      <c r="B2" s="67"/>
      <c r="C2" s="67"/>
      <c r="D2" s="67"/>
      <c r="E2" s="67"/>
      <c r="F2" s="67"/>
      <c r="G2" s="67"/>
      <c r="H2" s="67"/>
      <c r="I2" s="67"/>
    </row>
    <row r="3" spans="1:10" ht="15.75" thickBot="1" x14ac:dyDescent="0.3">
      <c r="H3" s="13"/>
      <c r="I3" s="13" t="s">
        <v>67</v>
      </c>
    </row>
    <row r="4" spans="1:10" ht="15.75" thickBot="1" x14ac:dyDescent="0.3">
      <c r="A4" s="59" t="s">
        <v>2</v>
      </c>
      <c r="B4" s="60"/>
      <c r="C4" s="61"/>
      <c r="D4" s="62"/>
      <c r="E4" s="32"/>
      <c r="F4" s="63" t="s">
        <v>4</v>
      </c>
      <c r="G4" s="64"/>
      <c r="H4" s="65"/>
      <c r="I4" s="66"/>
    </row>
    <row r="5" spans="1:10" ht="30.75" thickBot="1" x14ac:dyDescent="0.3">
      <c r="A5" s="36" t="s">
        <v>3</v>
      </c>
      <c r="B5" s="37" t="s">
        <v>0</v>
      </c>
      <c r="C5" s="38" t="s">
        <v>1</v>
      </c>
      <c r="D5" s="58" t="s">
        <v>73</v>
      </c>
      <c r="E5" s="31"/>
      <c r="F5" s="33" t="s">
        <v>3</v>
      </c>
      <c r="G5" s="14" t="s">
        <v>0</v>
      </c>
      <c r="H5" s="5" t="s">
        <v>1</v>
      </c>
      <c r="I5" s="58" t="s">
        <v>73</v>
      </c>
    </row>
    <row r="6" spans="1:10" x14ac:dyDescent="0.25">
      <c r="A6" s="39" t="s">
        <v>5</v>
      </c>
      <c r="B6" s="40" t="s">
        <v>70</v>
      </c>
      <c r="C6" s="41">
        <f>160792+10333+193+136</f>
        <v>171454</v>
      </c>
      <c r="D6" s="41">
        <v>189338</v>
      </c>
      <c r="E6" s="20"/>
      <c r="F6" s="25" t="s">
        <v>11</v>
      </c>
      <c r="G6" s="26" t="s">
        <v>15</v>
      </c>
      <c r="H6" s="9">
        <v>167322</v>
      </c>
      <c r="I6" s="9">
        <f>50826+66897+7660+46118</f>
        <v>171501</v>
      </c>
    </row>
    <row r="7" spans="1:10" x14ac:dyDescent="0.25">
      <c r="A7" s="42" t="s">
        <v>6</v>
      </c>
      <c r="B7" s="43" t="s">
        <v>7</v>
      </c>
      <c r="C7" s="44">
        <v>336399</v>
      </c>
      <c r="D7" s="44">
        <v>336399</v>
      </c>
      <c r="E7" s="21"/>
      <c r="F7" s="27" t="s">
        <v>12</v>
      </c>
      <c r="G7" s="16" t="s">
        <v>68</v>
      </c>
      <c r="H7" s="3">
        <v>44462</v>
      </c>
      <c r="I7" s="3">
        <f>10232+2031+17540+16497</f>
        <v>46300</v>
      </c>
    </row>
    <row r="8" spans="1:10" x14ac:dyDescent="0.25">
      <c r="A8" s="42" t="s">
        <v>8</v>
      </c>
      <c r="B8" s="43" t="s">
        <v>9</v>
      </c>
      <c r="C8" s="44">
        <f>73114+900</f>
        <v>74014</v>
      </c>
      <c r="D8" s="44">
        <f>50824+17690+2468+3500</f>
        <v>74482</v>
      </c>
      <c r="E8" s="21"/>
      <c r="F8" s="27" t="s">
        <v>13</v>
      </c>
      <c r="G8" s="16" t="s">
        <v>16</v>
      </c>
      <c r="H8" s="3">
        <v>156270</v>
      </c>
      <c r="I8" s="3">
        <f>22428+24714+123081+7559</f>
        <v>177782</v>
      </c>
    </row>
    <row r="9" spans="1:10" x14ac:dyDescent="0.25">
      <c r="A9" s="42" t="s">
        <v>30</v>
      </c>
      <c r="B9" s="43" t="s">
        <v>31</v>
      </c>
      <c r="C9" s="44">
        <v>0</v>
      </c>
      <c r="D9" s="44">
        <v>360</v>
      </c>
      <c r="E9" s="21"/>
      <c r="F9" s="27" t="s">
        <v>14</v>
      </c>
      <c r="G9" s="16" t="s">
        <v>17</v>
      </c>
      <c r="H9" s="3">
        <v>19835</v>
      </c>
      <c r="I9" s="3">
        <f>13120+8150</f>
        <v>21270</v>
      </c>
    </row>
    <row r="10" spans="1:10" x14ac:dyDescent="0.25">
      <c r="A10" s="42"/>
      <c r="B10" s="43"/>
      <c r="C10" s="44"/>
      <c r="D10" s="44"/>
      <c r="E10" s="21"/>
      <c r="F10" s="27" t="s">
        <v>18</v>
      </c>
      <c r="G10" s="16" t="s">
        <v>19</v>
      </c>
      <c r="H10" s="3">
        <v>204801</v>
      </c>
      <c r="I10" s="3">
        <v>200110</v>
      </c>
    </row>
    <row r="11" spans="1:10" x14ac:dyDescent="0.25">
      <c r="A11" s="42"/>
      <c r="B11" s="43"/>
      <c r="C11" s="44"/>
      <c r="D11" s="44"/>
      <c r="E11" s="21"/>
      <c r="F11" s="27"/>
      <c r="G11" s="16" t="s">
        <v>20</v>
      </c>
      <c r="H11" s="3">
        <v>78373</v>
      </c>
      <c r="I11" s="3">
        <v>71283</v>
      </c>
      <c r="J11" s="1"/>
    </row>
    <row r="12" spans="1:10" ht="15.75" thickBot="1" x14ac:dyDescent="0.3">
      <c r="A12" s="45"/>
      <c r="B12" s="46"/>
      <c r="C12" s="47"/>
      <c r="D12" s="47"/>
      <c r="E12" s="22"/>
      <c r="F12" s="28"/>
      <c r="G12" s="17" t="s">
        <v>21</v>
      </c>
      <c r="H12" s="6">
        <v>104829</v>
      </c>
      <c r="I12" s="6">
        <v>104829</v>
      </c>
      <c r="J12" s="1"/>
    </row>
    <row r="13" spans="1:10" ht="15.75" thickBot="1" x14ac:dyDescent="0.3">
      <c r="A13" s="48" t="s">
        <v>62</v>
      </c>
      <c r="B13" s="49" t="s">
        <v>22</v>
      </c>
      <c r="C13" s="50">
        <f>C6+C7+C8+C9</f>
        <v>581867</v>
      </c>
      <c r="D13" s="50">
        <f>D6+D7+D8+D9</f>
        <v>600579</v>
      </c>
      <c r="E13" s="23"/>
      <c r="F13" s="10" t="s">
        <v>62</v>
      </c>
      <c r="G13" s="18" t="s">
        <v>23</v>
      </c>
      <c r="H13" s="11">
        <f>SUM(H6:H10)</f>
        <v>592690</v>
      </c>
      <c r="I13" s="11">
        <f>SUM(I6:I10)</f>
        <v>616963</v>
      </c>
    </row>
    <row r="14" spans="1:10" x14ac:dyDescent="0.25">
      <c r="A14" s="51"/>
      <c r="B14" s="52"/>
      <c r="C14" s="53"/>
      <c r="D14" s="53"/>
      <c r="E14" s="20"/>
      <c r="F14" s="29"/>
      <c r="G14" s="15"/>
      <c r="H14" s="4"/>
      <c r="I14" s="4"/>
    </row>
    <row r="15" spans="1:10" ht="15.75" thickBot="1" x14ac:dyDescent="0.3">
      <c r="A15" s="45" t="s">
        <v>24</v>
      </c>
      <c r="B15" s="46" t="s">
        <v>42</v>
      </c>
      <c r="C15" s="47">
        <v>0</v>
      </c>
      <c r="D15" s="47">
        <f>262205+7059</f>
        <v>269264</v>
      </c>
      <c r="E15" s="22"/>
      <c r="F15" s="28" t="s">
        <v>25</v>
      </c>
      <c r="G15" s="17" t="s">
        <v>44</v>
      </c>
      <c r="H15" s="6">
        <v>0</v>
      </c>
      <c r="I15" s="6">
        <f>255774+7059</f>
        <v>262833</v>
      </c>
      <c r="J15" s="1"/>
    </row>
    <row r="16" spans="1:10" ht="15.75" thickBot="1" x14ac:dyDescent="0.3">
      <c r="A16" s="48" t="s">
        <v>61</v>
      </c>
      <c r="B16" s="49" t="s">
        <v>43</v>
      </c>
      <c r="C16" s="50">
        <f>C15</f>
        <v>0</v>
      </c>
      <c r="D16" s="50">
        <f>D15</f>
        <v>269264</v>
      </c>
      <c r="E16" s="23"/>
      <c r="F16" s="10" t="s">
        <v>61</v>
      </c>
      <c r="G16" s="18" t="s">
        <v>45</v>
      </c>
      <c r="H16" s="11">
        <f>H15</f>
        <v>0</v>
      </c>
      <c r="I16" s="11">
        <f>I15</f>
        <v>262833</v>
      </c>
    </row>
    <row r="17" spans="1:12" ht="15.75" thickBot="1" x14ac:dyDescent="0.3">
      <c r="A17" s="54"/>
      <c r="B17" s="55"/>
      <c r="C17" s="56"/>
      <c r="D17" s="56"/>
      <c r="E17" s="24"/>
      <c r="F17" s="7"/>
      <c r="G17" s="19"/>
      <c r="H17" s="8"/>
      <c r="I17" s="8"/>
    </row>
    <row r="18" spans="1:12" ht="15.75" thickBot="1" x14ac:dyDescent="0.3">
      <c r="A18" s="48" t="s">
        <v>60</v>
      </c>
      <c r="B18" s="49" t="s">
        <v>33</v>
      </c>
      <c r="C18" s="50">
        <f>C13+C16</f>
        <v>581867</v>
      </c>
      <c r="D18" s="50">
        <f>D13+D16</f>
        <v>869843</v>
      </c>
      <c r="E18" s="23"/>
      <c r="F18" s="10" t="s">
        <v>60</v>
      </c>
      <c r="G18" s="18" t="s">
        <v>34</v>
      </c>
      <c r="H18" s="11">
        <f>H13+H16</f>
        <v>592690</v>
      </c>
      <c r="I18" s="11">
        <f>I13+I16</f>
        <v>879796</v>
      </c>
    </row>
    <row r="19" spans="1:12" x14ac:dyDescent="0.25">
      <c r="A19" s="39"/>
      <c r="B19" s="40"/>
      <c r="C19" s="41"/>
      <c r="D19" s="41"/>
      <c r="E19" s="20"/>
      <c r="F19" s="25"/>
      <c r="G19" s="26"/>
      <c r="H19" s="9"/>
      <c r="I19" s="9"/>
    </row>
    <row r="20" spans="1:12" x14ac:dyDescent="0.25">
      <c r="A20" s="42" t="s">
        <v>10</v>
      </c>
      <c r="B20" s="43" t="s">
        <v>69</v>
      </c>
      <c r="C20" s="44">
        <v>0</v>
      </c>
      <c r="D20" s="44">
        <v>157852</v>
      </c>
      <c r="E20" s="21"/>
      <c r="F20" s="27" t="s">
        <v>36</v>
      </c>
      <c r="G20" s="16" t="s">
        <v>37</v>
      </c>
      <c r="H20" s="3">
        <v>834881</v>
      </c>
      <c r="I20" s="3">
        <f>937122+737+197+254</f>
        <v>938310</v>
      </c>
    </row>
    <row r="21" spans="1:12" x14ac:dyDescent="0.25">
      <c r="A21" s="42" t="s">
        <v>26</v>
      </c>
      <c r="B21" s="43" t="s">
        <v>27</v>
      </c>
      <c r="C21" s="44">
        <v>40000</v>
      </c>
      <c r="D21" s="44">
        <v>40000</v>
      </c>
      <c r="E21" s="21"/>
      <c r="F21" s="27" t="s">
        <v>38</v>
      </c>
      <c r="G21" s="16" t="s">
        <v>39</v>
      </c>
      <c r="H21" s="3">
        <v>1296</v>
      </c>
      <c r="I21" s="3">
        <f>56293+1296</f>
        <v>57589</v>
      </c>
      <c r="L21" s="1"/>
    </row>
    <row r="22" spans="1:12" ht="15.75" thickBot="1" x14ac:dyDescent="0.3">
      <c r="A22" s="42" t="s">
        <v>28</v>
      </c>
      <c r="B22" s="43" t="s">
        <v>29</v>
      </c>
      <c r="C22" s="44">
        <v>12000</v>
      </c>
      <c r="D22" s="44">
        <v>12000</v>
      </c>
      <c r="E22" s="22"/>
      <c r="F22" s="27" t="s">
        <v>40</v>
      </c>
      <c r="G22" s="2" t="s">
        <v>41</v>
      </c>
      <c r="H22" s="3">
        <v>5000</v>
      </c>
      <c r="I22" s="3">
        <v>4000</v>
      </c>
    </row>
    <row r="23" spans="1:12" ht="15.75" thickBot="1" x14ac:dyDescent="0.3">
      <c r="A23" s="48" t="s">
        <v>59</v>
      </c>
      <c r="B23" s="49" t="s">
        <v>32</v>
      </c>
      <c r="C23" s="50">
        <f>SUM(C20:C22)</f>
        <v>52000</v>
      </c>
      <c r="D23" s="50">
        <f>SUM(D20:D22)</f>
        <v>209852</v>
      </c>
      <c r="E23" s="23"/>
      <c r="F23" s="10" t="s">
        <v>59</v>
      </c>
      <c r="G23" s="18" t="s">
        <v>35</v>
      </c>
      <c r="H23" s="11">
        <f>SUM(H20:H22)</f>
        <v>841177</v>
      </c>
      <c r="I23" s="11">
        <f>SUM(I20:I22)</f>
        <v>999899</v>
      </c>
    </row>
    <row r="24" spans="1:12" x14ac:dyDescent="0.25">
      <c r="A24" s="51"/>
      <c r="B24" s="52"/>
      <c r="C24" s="53"/>
      <c r="D24" s="53"/>
      <c r="E24" s="20"/>
      <c r="F24" s="29"/>
      <c r="G24" s="15"/>
      <c r="H24" s="4"/>
      <c r="I24" s="4"/>
    </row>
    <row r="25" spans="1:12" ht="15.75" thickBot="1" x14ac:dyDescent="0.3">
      <c r="A25" s="45" t="s">
        <v>24</v>
      </c>
      <c r="B25" s="46" t="s">
        <v>71</v>
      </c>
      <c r="C25" s="47">
        <v>800000</v>
      </c>
      <c r="D25" s="47">
        <v>800000</v>
      </c>
      <c r="E25" s="22"/>
      <c r="F25" s="28" t="s">
        <v>25</v>
      </c>
      <c r="G25" s="17" t="s">
        <v>46</v>
      </c>
      <c r="H25" s="6">
        <v>0</v>
      </c>
      <c r="I25" s="6">
        <v>0</v>
      </c>
    </row>
    <row r="26" spans="1:12" ht="15.75" thickBot="1" x14ac:dyDescent="0.3">
      <c r="A26" s="48" t="s">
        <v>58</v>
      </c>
      <c r="B26" s="49" t="s">
        <v>48</v>
      </c>
      <c r="C26" s="50">
        <f>C25</f>
        <v>800000</v>
      </c>
      <c r="D26" s="50">
        <f>D25</f>
        <v>800000</v>
      </c>
      <c r="E26" s="23"/>
      <c r="F26" s="10" t="s">
        <v>58</v>
      </c>
      <c r="G26" s="18" t="s">
        <v>47</v>
      </c>
      <c r="H26" s="11">
        <f>H25</f>
        <v>0</v>
      </c>
      <c r="I26" s="11">
        <f>I25</f>
        <v>0</v>
      </c>
    </row>
    <row r="27" spans="1:12" x14ac:dyDescent="0.25">
      <c r="A27" s="51"/>
      <c r="B27" s="52" t="s">
        <v>49</v>
      </c>
      <c r="C27" s="53">
        <v>0</v>
      </c>
      <c r="D27" s="53">
        <v>0</v>
      </c>
      <c r="E27" s="20"/>
      <c r="F27" s="29"/>
      <c r="G27" s="15"/>
      <c r="H27" s="4"/>
      <c r="I27" s="4"/>
    </row>
    <row r="28" spans="1:12" ht="15.75" thickBot="1" x14ac:dyDescent="0.3">
      <c r="A28" s="54"/>
      <c r="B28" s="55"/>
      <c r="C28" s="56"/>
      <c r="D28" s="56"/>
      <c r="E28" s="24"/>
      <c r="F28" s="30"/>
      <c r="G28" s="19"/>
      <c r="H28" s="8"/>
      <c r="I28" s="8"/>
    </row>
    <row r="29" spans="1:12" ht="15.75" thickBot="1" x14ac:dyDescent="0.3">
      <c r="A29" s="48" t="s">
        <v>57</v>
      </c>
      <c r="B29" s="49" t="s">
        <v>50</v>
      </c>
      <c r="C29" s="50">
        <f>C23+C26</f>
        <v>852000</v>
      </c>
      <c r="D29" s="50">
        <f>D23+D26</f>
        <v>1009852</v>
      </c>
      <c r="E29" s="23"/>
      <c r="F29" s="10" t="s">
        <v>57</v>
      </c>
      <c r="G29" s="18" t="s">
        <v>51</v>
      </c>
      <c r="H29" s="11">
        <f>H23+H26</f>
        <v>841177</v>
      </c>
      <c r="I29" s="11">
        <f>I23+I26</f>
        <v>999899</v>
      </c>
    </row>
    <row r="30" spans="1:12" ht="15.75" thickBot="1" x14ac:dyDescent="0.3">
      <c r="A30" s="48" t="s">
        <v>56</v>
      </c>
      <c r="B30" s="49" t="s">
        <v>52</v>
      </c>
      <c r="C30" s="50">
        <f>C13+C23</f>
        <v>633867</v>
      </c>
      <c r="D30" s="50">
        <f>D13+D23</f>
        <v>810431</v>
      </c>
      <c r="E30" s="23"/>
      <c r="F30" s="10" t="s">
        <v>56</v>
      </c>
      <c r="G30" s="18" t="s">
        <v>64</v>
      </c>
      <c r="H30" s="11">
        <f>H13+H23</f>
        <v>1433867</v>
      </c>
      <c r="I30" s="11">
        <f>I13+I23</f>
        <v>1616862</v>
      </c>
    </row>
    <row r="31" spans="1:12" ht="15.75" thickBot="1" x14ac:dyDescent="0.3">
      <c r="A31" s="48" t="s">
        <v>55</v>
      </c>
      <c r="B31" s="49" t="s">
        <v>53</v>
      </c>
      <c r="C31" s="50">
        <f>C16+C26</f>
        <v>800000</v>
      </c>
      <c r="D31" s="50">
        <f>D16+D26</f>
        <v>1069264</v>
      </c>
      <c r="E31" s="23"/>
      <c r="F31" s="10" t="s">
        <v>55</v>
      </c>
      <c r="G31" s="18" t="s">
        <v>65</v>
      </c>
      <c r="H31" s="11">
        <f>H16+H26</f>
        <v>0</v>
      </c>
      <c r="I31" s="11">
        <f>I16+I26</f>
        <v>262833</v>
      </c>
    </row>
    <row r="32" spans="1:12" ht="15.75" thickBot="1" x14ac:dyDescent="0.3">
      <c r="A32" s="48" t="s">
        <v>54</v>
      </c>
      <c r="B32" s="49" t="s">
        <v>63</v>
      </c>
      <c r="C32" s="50">
        <f>C18+C29</f>
        <v>1433867</v>
      </c>
      <c r="D32" s="50">
        <f>D18+D29</f>
        <v>1879695</v>
      </c>
      <c r="E32" s="23"/>
      <c r="F32" s="10" t="s">
        <v>54</v>
      </c>
      <c r="G32" s="18" t="s">
        <v>66</v>
      </c>
      <c r="H32" s="11">
        <f>H18+H29</f>
        <v>1433867</v>
      </c>
      <c r="I32" s="11">
        <f>I18+I29</f>
        <v>1879695</v>
      </c>
    </row>
    <row r="33" spans="1:7" x14ac:dyDescent="0.25">
      <c r="A33" s="57" t="s">
        <v>74</v>
      </c>
    </row>
    <row r="35" spans="1:7" x14ac:dyDescent="0.25">
      <c r="G35" s="1"/>
    </row>
  </sheetData>
  <mergeCells count="3">
    <mergeCell ref="A4:D4"/>
    <mergeCell ref="F4:I4"/>
    <mergeCell ref="A2:I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1.sz.m.-mérleg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2016-01-25T14:24:38Z</cp:lastPrinted>
  <dcterms:created xsi:type="dcterms:W3CDTF">2014-02-09T07:06:29Z</dcterms:created>
  <dcterms:modified xsi:type="dcterms:W3CDTF">2017-04-23T17:48:06Z</dcterms:modified>
</cp:coreProperties>
</file>