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10" yWindow="4350" windowWidth="19320" windowHeight="7260"/>
  </bookViews>
  <sheets>
    <sheet name="5.sz.m.-műk.bev.feladatonként" sheetId="4" r:id="rId1"/>
    <sheet name="5.1.sz.m.-műk.bev.köt.fel." sheetId="1" r:id="rId2"/>
    <sheet name="5.2.sz.m.-műk.bev.önk.fel." sheetId="7" r:id="rId3"/>
    <sheet name="5.3.sz.m.-műk.bev.államig.fel." sheetId="8" r:id="rId4"/>
    <sheet name="Munka2" sheetId="2" r:id="rId5"/>
    <sheet name="Munka3" sheetId="3" r:id="rId6"/>
  </sheets>
  <calcPr calcId="145621"/>
</workbook>
</file>

<file path=xl/calcChain.xml><?xml version="1.0" encoding="utf-8"?>
<calcChain xmlns="http://schemas.openxmlformats.org/spreadsheetml/2006/main">
  <c r="N68" i="8" l="1"/>
  <c r="M68" i="8"/>
  <c r="L68" i="8"/>
  <c r="K68" i="8"/>
  <c r="J68" i="8"/>
  <c r="I68" i="8"/>
  <c r="H68" i="8"/>
  <c r="G68" i="8"/>
  <c r="F68" i="8"/>
  <c r="E68" i="8"/>
  <c r="D68" i="8"/>
  <c r="C68" i="8"/>
  <c r="Q67" i="8"/>
  <c r="P67" i="8"/>
  <c r="O67" i="8"/>
  <c r="Q66" i="8"/>
  <c r="P66" i="8"/>
  <c r="O66" i="8"/>
  <c r="Q65" i="8"/>
  <c r="P65" i="8"/>
  <c r="O65" i="8"/>
  <c r="Q64" i="8"/>
  <c r="P64" i="8"/>
  <c r="O64" i="8"/>
  <c r="Q63" i="8"/>
  <c r="P63" i="8"/>
  <c r="O63" i="8"/>
  <c r="Q62" i="8"/>
  <c r="P62" i="8"/>
  <c r="O62" i="8"/>
  <c r="Q61" i="8"/>
  <c r="P61" i="8"/>
  <c r="O61" i="8"/>
  <c r="Q60" i="8"/>
  <c r="P60" i="8"/>
  <c r="O60" i="8"/>
  <c r="Q59" i="8"/>
  <c r="P59" i="8"/>
  <c r="O59" i="8"/>
  <c r="Q58" i="8"/>
  <c r="Q68" i="8" s="1"/>
  <c r="P58" i="8"/>
  <c r="P68" i="8" s="1"/>
  <c r="O58" i="8"/>
  <c r="O68" i="8" s="1"/>
  <c r="N54" i="8"/>
  <c r="M54" i="8"/>
  <c r="L54" i="8"/>
  <c r="K54" i="8"/>
  <c r="J54" i="8"/>
  <c r="I54" i="8"/>
  <c r="H54" i="8"/>
  <c r="G54" i="8"/>
  <c r="F54" i="8"/>
  <c r="E54" i="8"/>
  <c r="D54" i="8"/>
  <c r="C54" i="8"/>
  <c r="O54" i="8" s="1"/>
  <c r="Q53" i="8"/>
  <c r="P53" i="8"/>
  <c r="O53" i="8"/>
  <c r="Q52" i="8"/>
  <c r="P52" i="8"/>
  <c r="O52" i="8"/>
  <c r="Q51" i="8"/>
  <c r="P51" i="8"/>
  <c r="O51" i="8"/>
  <c r="N49" i="8"/>
  <c r="M49" i="8"/>
  <c r="L49" i="8"/>
  <c r="K49" i="8"/>
  <c r="J49" i="8"/>
  <c r="I49" i="8"/>
  <c r="H49" i="8"/>
  <c r="G49" i="8"/>
  <c r="F49" i="8"/>
  <c r="E49" i="8"/>
  <c r="D49" i="8"/>
  <c r="C49" i="8"/>
  <c r="Q48" i="8"/>
  <c r="P48" i="8"/>
  <c r="O48" i="8"/>
  <c r="Q47" i="8"/>
  <c r="P47" i="8"/>
  <c r="O47" i="8"/>
  <c r="Q46" i="8"/>
  <c r="P46" i="8"/>
  <c r="O46" i="8"/>
  <c r="Q45" i="8"/>
  <c r="P45" i="8"/>
  <c r="O45" i="8"/>
  <c r="Q44" i="8"/>
  <c r="P44" i="8"/>
  <c r="O44" i="8"/>
  <c r="Q43" i="8"/>
  <c r="P43" i="8"/>
  <c r="O43" i="8"/>
  <c r="Q42" i="8"/>
  <c r="P42" i="8"/>
  <c r="O42" i="8"/>
  <c r="Q41" i="8"/>
  <c r="P41" i="8"/>
  <c r="O41" i="8"/>
  <c r="Q40" i="8"/>
  <c r="P40" i="8"/>
  <c r="O40" i="8"/>
  <c r="Q39" i="8"/>
  <c r="P39" i="8"/>
  <c r="O39" i="8"/>
  <c r="Q38" i="8"/>
  <c r="P38" i="8"/>
  <c r="O38" i="8"/>
  <c r="Q37" i="8"/>
  <c r="Q49" i="8" s="1"/>
  <c r="P37" i="8"/>
  <c r="P49" i="8" s="1"/>
  <c r="O37" i="8"/>
  <c r="O49" i="8" s="1"/>
  <c r="E35" i="8"/>
  <c r="D35" i="8"/>
  <c r="C35" i="8"/>
  <c r="Q34" i="8"/>
  <c r="P34" i="8"/>
  <c r="O34" i="8"/>
  <c r="Q33" i="8"/>
  <c r="P33" i="8"/>
  <c r="O33" i="8"/>
  <c r="Q32" i="8"/>
  <c r="P32" i="8"/>
  <c r="O32" i="8"/>
  <c r="N31" i="8"/>
  <c r="M31" i="8"/>
  <c r="L31" i="8"/>
  <c r="K31" i="8"/>
  <c r="Q31" i="8" s="1"/>
  <c r="J31" i="8"/>
  <c r="I31" i="8"/>
  <c r="O31" i="8" s="1"/>
  <c r="H31" i="8"/>
  <c r="G31" i="8"/>
  <c r="P31" i="8" s="1"/>
  <c r="F31" i="8"/>
  <c r="Q30" i="8"/>
  <c r="P30" i="8"/>
  <c r="O30" i="8"/>
  <c r="Q29" i="8"/>
  <c r="P29" i="8"/>
  <c r="O29" i="8"/>
  <c r="Q28" i="8"/>
  <c r="P28" i="8"/>
  <c r="O28" i="8"/>
  <c r="Q27" i="8"/>
  <c r="P27" i="8"/>
  <c r="O27" i="8"/>
  <c r="N26" i="8"/>
  <c r="N35" i="8" s="1"/>
  <c r="M26" i="8"/>
  <c r="M35" i="8" s="1"/>
  <c r="L26" i="8"/>
  <c r="L35" i="8" s="1"/>
  <c r="K26" i="8"/>
  <c r="K35" i="8" s="1"/>
  <c r="J26" i="8"/>
  <c r="J35" i="8" s="1"/>
  <c r="I26" i="8"/>
  <c r="I35" i="8" s="1"/>
  <c r="H26" i="8"/>
  <c r="H35" i="8" s="1"/>
  <c r="G26" i="8"/>
  <c r="G35" i="8" s="1"/>
  <c r="F26" i="8"/>
  <c r="F35" i="8" s="1"/>
  <c r="Q25" i="8"/>
  <c r="P25" i="8"/>
  <c r="O25" i="8"/>
  <c r="N24" i="8"/>
  <c r="M24" i="8"/>
  <c r="L24" i="8"/>
  <c r="K24" i="8"/>
  <c r="J24" i="8"/>
  <c r="P24" i="8" s="1"/>
  <c r="I24" i="8"/>
  <c r="H24" i="8"/>
  <c r="Q24" i="8" s="1"/>
  <c r="G24" i="8"/>
  <c r="F24" i="8"/>
  <c r="O24" i="8" s="1"/>
  <c r="Q23" i="8"/>
  <c r="P23" i="8"/>
  <c r="O23" i="8"/>
  <c r="Q22" i="8"/>
  <c r="P22" i="8"/>
  <c r="O22" i="8"/>
  <c r="Q21" i="8"/>
  <c r="P21" i="8"/>
  <c r="O21" i="8"/>
  <c r="Q20" i="8"/>
  <c r="P20" i="8"/>
  <c r="O20" i="8"/>
  <c r="N19" i="8"/>
  <c r="M19" i="8"/>
  <c r="L19" i="8"/>
  <c r="K19" i="8"/>
  <c r="J19" i="8"/>
  <c r="P19" i="8" s="1"/>
  <c r="I19" i="8"/>
  <c r="H19" i="8"/>
  <c r="Q19" i="8" s="1"/>
  <c r="G19" i="8"/>
  <c r="F19" i="8"/>
  <c r="O19" i="8" s="1"/>
  <c r="N17" i="8"/>
  <c r="N56" i="8" s="1"/>
  <c r="N70" i="8" s="1"/>
  <c r="M17" i="8"/>
  <c r="M56" i="8" s="1"/>
  <c r="M70" i="8" s="1"/>
  <c r="L17" i="8"/>
  <c r="L56" i="8" s="1"/>
  <c r="L70" i="8" s="1"/>
  <c r="K17" i="8"/>
  <c r="K56" i="8" s="1"/>
  <c r="K70" i="8" s="1"/>
  <c r="J17" i="8"/>
  <c r="J56" i="8" s="1"/>
  <c r="J70" i="8" s="1"/>
  <c r="I17" i="8"/>
  <c r="I56" i="8" s="1"/>
  <c r="I70" i="8" s="1"/>
  <c r="H17" i="8"/>
  <c r="H56" i="8" s="1"/>
  <c r="H70" i="8" s="1"/>
  <c r="G17" i="8"/>
  <c r="G56" i="8" s="1"/>
  <c r="G70" i="8" s="1"/>
  <c r="F17" i="8"/>
  <c r="F56" i="8" s="1"/>
  <c r="F70" i="8" s="1"/>
  <c r="E17" i="8"/>
  <c r="E56" i="8" s="1"/>
  <c r="E70" i="8" s="1"/>
  <c r="D17" i="8"/>
  <c r="D56" i="8" s="1"/>
  <c r="D70" i="8" s="1"/>
  <c r="C17" i="8"/>
  <c r="C56" i="8" s="1"/>
  <c r="C70" i="8" s="1"/>
  <c r="Q16" i="8"/>
  <c r="P16" i="8"/>
  <c r="O16" i="8"/>
  <c r="Q15" i="8"/>
  <c r="P15" i="8"/>
  <c r="O15" i="8"/>
  <c r="Q14" i="8"/>
  <c r="O14" i="8"/>
  <c r="P14" i="8" s="1"/>
  <c r="Q13" i="8"/>
  <c r="P13" i="8"/>
  <c r="O13" i="8"/>
  <c r="Q12" i="8"/>
  <c r="O12" i="8"/>
  <c r="P12" i="8" s="1"/>
  <c r="Q11" i="8"/>
  <c r="P11" i="8"/>
  <c r="O11" i="8"/>
  <c r="Q10" i="8"/>
  <c r="P10" i="8"/>
  <c r="O10" i="8"/>
  <c r="Q9" i="8"/>
  <c r="P9" i="8"/>
  <c r="O9" i="8"/>
  <c r="Q8" i="8"/>
  <c r="P8" i="8"/>
  <c r="O8" i="8"/>
  <c r="Q7" i="8"/>
  <c r="Q17" i="8" s="1"/>
  <c r="P7" i="8"/>
  <c r="P17" i="8" s="1"/>
  <c r="O7" i="8"/>
  <c r="O17" i="8" s="1"/>
  <c r="Q54" i="7"/>
  <c r="P54" i="7"/>
  <c r="N68" i="7"/>
  <c r="M68" i="7"/>
  <c r="L68" i="7"/>
  <c r="K68" i="7"/>
  <c r="J68" i="7"/>
  <c r="I68" i="7"/>
  <c r="H68" i="7"/>
  <c r="G68" i="7"/>
  <c r="F68" i="7"/>
  <c r="E68" i="7"/>
  <c r="D68" i="7"/>
  <c r="Q67" i="7"/>
  <c r="P67" i="7"/>
  <c r="O67" i="7"/>
  <c r="Q66" i="7"/>
  <c r="P66" i="7"/>
  <c r="O66" i="7"/>
  <c r="Q65" i="7"/>
  <c r="P65" i="7"/>
  <c r="O65" i="7"/>
  <c r="Q64" i="7"/>
  <c r="P64" i="7"/>
  <c r="O64" i="7"/>
  <c r="Q63" i="7"/>
  <c r="P63" i="7"/>
  <c r="O63" i="7"/>
  <c r="C68" i="7"/>
  <c r="Q62" i="7"/>
  <c r="P62" i="7"/>
  <c r="O62" i="7"/>
  <c r="Q61" i="7"/>
  <c r="P61" i="7"/>
  <c r="O61" i="7"/>
  <c r="Q60" i="7"/>
  <c r="P60" i="7"/>
  <c r="O60" i="7"/>
  <c r="Q59" i="7"/>
  <c r="P59" i="7"/>
  <c r="O59" i="7"/>
  <c r="Q58" i="7"/>
  <c r="P58" i="7"/>
  <c r="P68" i="7" s="1"/>
  <c r="O58" i="7"/>
  <c r="N54" i="7"/>
  <c r="M54" i="7"/>
  <c r="L54" i="7"/>
  <c r="K54" i="7"/>
  <c r="J54" i="7"/>
  <c r="I54" i="7"/>
  <c r="H54" i="7"/>
  <c r="G54" i="7"/>
  <c r="F54" i="7"/>
  <c r="E54" i="7"/>
  <c r="D54" i="7"/>
  <c r="C54" i="7"/>
  <c r="O54" i="7" s="1"/>
  <c r="Q53" i="7"/>
  <c r="P53" i="7"/>
  <c r="O53" i="7"/>
  <c r="Q52" i="7"/>
  <c r="P52" i="7"/>
  <c r="O52" i="7"/>
  <c r="Q51" i="7"/>
  <c r="P51" i="7"/>
  <c r="O51" i="7"/>
  <c r="M49" i="7"/>
  <c r="K49" i="7"/>
  <c r="G49" i="7"/>
  <c r="E49" i="7"/>
  <c r="Q48" i="7"/>
  <c r="P48" i="7"/>
  <c r="O48" i="7"/>
  <c r="Q47" i="7"/>
  <c r="P47" i="7"/>
  <c r="O47" i="7"/>
  <c r="Q46" i="7"/>
  <c r="P46" i="7"/>
  <c r="O46" i="7"/>
  <c r="Q45" i="7"/>
  <c r="P45" i="7"/>
  <c r="O45" i="7"/>
  <c r="Q44" i="7"/>
  <c r="Q43" i="7"/>
  <c r="P43" i="7"/>
  <c r="O43" i="7"/>
  <c r="N49" i="7"/>
  <c r="L49" i="7"/>
  <c r="H49" i="7"/>
  <c r="F49" i="7"/>
  <c r="Q42" i="7"/>
  <c r="P42" i="7"/>
  <c r="O42" i="7"/>
  <c r="Q41" i="7"/>
  <c r="P41" i="7"/>
  <c r="O41" i="7"/>
  <c r="Q40" i="7"/>
  <c r="P40" i="7"/>
  <c r="O40" i="7"/>
  <c r="Q39" i="7"/>
  <c r="P39" i="7"/>
  <c r="O39" i="7"/>
  <c r="Q38" i="7"/>
  <c r="P44" i="7"/>
  <c r="Q37" i="7"/>
  <c r="P37" i="7"/>
  <c r="O37" i="7"/>
  <c r="Q34" i="7"/>
  <c r="P34" i="7"/>
  <c r="O34" i="7"/>
  <c r="Q33" i="7"/>
  <c r="P33" i="7"/>
  <c r="O33" i="7"/>
  <c r="Q32" i="7"/>
  <c r="P32" i="7"/>
  <c r="O32" i="7"/>
  <c r="N31" i="7"/>
  <c r="M31" i="7"/>
  <c r="L31" i="7"/>
  <c r="K31" i="7"/>
  <c r="J31" i="7"/>
  <c r="I31" i="7"/>
  <c r="H31" i="7"/>
  <c r="G31" i="7"/>
  <c r="F31" i="7"/>
  <c r="Q31" i="7"/>
  <c r="P31" i="7"/>
  <c r="O31" i="7"/>
  <c r="Q30" i="7"/>
  <c r="P30" i="7"/>
  <c r="O30" i="7"/>
  <c r="Q29" i="7"/>
  <c r="P29" i="7"/>
  <c r="O29" i="7"/>
  <c r="Q28" i="7"/>
  <c r="O28" i="7"/>
  <c r="P28" i="7"/>
  <c r="Q27" i="7"/>
  <c r="P27" i="7"/>
  <c r="O27" i="7"/>
  <c r="N26" i="7"/>
  <c r="N35" i="7" s="1"/>
  <c r="M26" i="7"/>
  <c r="M35" i="7" s="1"/>
  <c r="L26" i="7"/>
  <c r="L35" i="7" s="1"/>
  <c r="K26" i="7"/>
  <c r="K35" i="7" s="1"/>
  <c r="J26" i="7"/>
  <c r="J35" i="7" s="1"/>
  <c r="I26" i="7"/>
  <c r="I35" i="7" s="1"/>
  <c r="H26" i="7"/>
  <c r="H35" i="7" s="1"/>
  <c r="G26" i="7"/>
  <c r="G35" i="7" s="1"/>
  <c r="F26" i="7"/>
  <c r="F35" i="7" s="1"/>
  <c r="E35" i="7"/>
  <c r="D35" i="7"/>
  <c r="C35" i="7"/>
  <c r="Q25" i="7"/>
  <c r="P25" i="7"/>
  <c r="O25" i="7"/>
  <c r="N24" i="7"/>
  <c r="M24" i="7"/>
  <c r="L24" i="7"/>
  <c r="K24" i="7"/>
  <c r="J24" i="7"/>
  <c r="I24" i="7"/>
  <c r="H24" i="7"/>
  <c r="G24" i="7"/>
  <c r="F24" i="7"/>
  <c r="Q24" i="7"/>
  <c r="P24" i="7"/>
  <c r="O24" i="7"/>
  <c r="Q23" i="7"/>
  <c r="P23" i="7"/>
  <c r="O23" i="7"/>
  <c r="Q22" i="7"/>
  <c r="P22" i="7"/>
  <c r="O22" i="7"/>
  <c r="Q21" i="7"/>
  <c r="P21" i="7"/>
  <c r="O21" i="7"/>
  <c r="Q20" i="7"/>
  <c r="P20" i="7"/>
  <c r="O20" i="7"/>
  <c r="N19" i="7"/>
  <c r="M19" i="7"/>
  <c r="L19" i="7"/>
  <c r="K19" i="7"/>
  <c r="J19" i="7"/>
  <c r="I19" i="7"/>
  <c r="H19" i="7"/>
  <c r="G19" i="7"/>
  <c r="F19" i="7"/>
  <c r="Q19" i="7"/>
  <c r="P19" i="7"/>
  <c r="O19" i="7"/>
  <c r="N17" i="7"/>
  <c r="N56" i="7" s="1"/>
  <c r="N70" i="7" s="1"/>
  <c r="M17" i="7"/>
  <c r="M56" i="7" s="1"/>
  <c r="M70" i="7" s="1"/>
  <c r="L17" i="7"/>
  <c r="L56" i="7" s="1"/>
  <c r="L70" i="7" s="1"/>
  <c r="K17" i="7"/>
  <c r="K56" i="7" s="1"/>
  <c r="K70" i="7" s="1"/>
  <c r="J17" i="7"/>
  <c r="I17" i="7"/>
  <c r="H17" i="7"/>
  <c r="H56" i="7" s="1"/>
  <c r="H70" i="7" s="1"/>
  <c r="G17" i="7"/>
  <c r="G56" i="7" s="1"/>
  <c r="G70" i="7" s="1"/>
  <c r="F17" i="7"/>
  <c r="F56" i="7" s="1"/>
  <c r="F70" i="7" s="1"/>
  <c r="Q16" i="7"/>
  <c r="P16" i="7"/>
  <c r="O16" i="7"/>
  <c r="Q15" i="7"/>
  <c r="O15" i="7"/>
  <c r="P15" i="7" s="1"/>
  <c r="Q14" i="7"/>
  <c r="O14" i="7"/>
  <c r="P14" i="7" s="1"/>
  <c r="Q13" i="7"/>
  <c r="O13" i="7"/>
  <c r="P13" i="7" s="1"/>
  <c r="Q12" i="7"/>
  <c r="O12" i="7"/>
  <c r="P12" i="7" s="1"/>
  <c r="Q11" i="7"/>
  <c r="P11" i="7"/>
  <c r="O11" i="7"/>
  <c r="Q10" i="7"/>
  <c r="P10" i="7"/>
  <c r="O10" i="7"/>
  <c r="Q9" i="7"/>
  <c r="P9" i="7"/>
  <c r="O9" i="7"/>
  <c r="Q8" i="7"/>
  <c r="P8" i="7"/>
  <c r="O8" i="7"/>
  <c r="Q7" i="7"/>
  <c r="O7" i="7"/>
  <c r="E17" i="7"/>
  <c r="E56" i="7" s="1"/>
  <c r="E70" i="7" s="1"/>
  <c r="D17" i="7"/>
  <c r="C17" i="7"/>
  <c r="E42" i="1"/>
  <c r="K42" i="1"/>
  <c r="Q42" i="1" s="1"/>
  <c r="C63" i="1"/>
  <c r="E31" i="1"/>
  <c r="E28" i="1"/>
  <c r="E26" i="1"/>
  <c r="E24" i="1"/>
  <c r="E19" i="1"/>
  <c r="E7" i="1"/>
  <c r="Q7" i="1" s="1"/>
  <c r="Q17" i="1" s="1"/>
  <c r="Q15" i="1"/>
  <c r="Q14" i="1"/>
  <c r="Q13" i="1"/>
  <c r="Q12" i="1"/>
  <c r="L66" i="4"/>
  <c r="L65" i="4"/>
  <c r="L64" i="4"/>
  <c r="L63" i="4"/>
  <c r="L62" i="4"/>
  <c r="L61" i="4"/>
  <c r="L60" i="4"/>
  <c r="L59" i="4"/>
  <c r="L58" i="4"/>
  <c r="L57" i="4"/>
  <c r="L52" i="4"/>
  <c r="L51" i="4"/>
  <c r="L50" i="4"/>
  <c r="L47" i="4"/>
  <c r="L46" i="4"/>
  <c r="L45" i="4"/>
  <c r="L44" i="4"/>
  <c r="L43" i="4"/>
  <c r="L42" i="4"/>
  <c r="L41" i="4"/>
  <c r="L40" i="4"/>
  <c r="L39" i="4"/>
  <c r="L38" i="4"/>
  <c r="L37" i="4"/>
  <c r="L36" i="4"/>
  <c r="M66" i="4"/>
  <c r="M65" i="4"/>
  <c r="M64" i="4"/>
  <c r="M63" i="4"/>
  <c r="M62" i="4"/>
  <c r="M61" i="4"/>
  <c r="M60" i="4"/>
  <c r="M59" i="4"/>
  <c r="M58" i="4"/>
  <c r="M57" i="4"/>
  <c r="M52" i="4"/>
  <c r="M51" i="4"/>
  <c r="M50" i="4"/>
  <c r="M47" i="4"/>
  <c r="M46" i="4"/>
  <c r="M45" i="4"/>
  <c r="M44" i="4"/>
  <c r="M43" i="4"/>
  <c r="M42" i="4"/>
  <c r="M41" i="4"/>
  <c r="M40" i="4"/>
  <c r="M39" i="4"/>
  <c r="M38" i="4"/>
  <c r="M37" i="4"/>
  <c r="M36" i="4"/>
  <c r="M30" i="4"/>
  <c r="N66" i="4"/>
  <c r="N65" i="4"/>
  <c r="N64" i="4"/>
  <c r="N63" i="4"/>
  <c r="N62" i="4"/>
  <c r="N61" i="4"/>
  <c r="N60" i="4"/>
  <c r="N59" i="4"/>
  <c r="N58" i="4"/>
  <c r="N57" i="4"/>
  <c r="N52" i="4"/>
  <c r="N51" i="4"/>
  <c r="N50" i="4"/>
  <c r="N47" i="4"/>
  <c r="N46" i="4"/>
  <c r="N45" i="4"/>
  <c r="N44" i="4"/>
  <c r="N43" i="4"/>
  <c r="N42" i="4"/>
  <c r="N41" i="4"/>
  <c r="N40" i="4"/>
  <c r="N39" i="4"/>
  <c r="N38" i="4"/>
  <c r="N37" i="4"/>
  <c r="N36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M33" i="4"/>
  <c r="M32" i="4"/>
  <c r="M31" i="4"/>
  <c r="M29" i="4"/>
  <c r="M28" i="4"/>
  <c r="M27" i="4"/>
  <c r="M26" i="4"/>
  <c r="M25" i="4"/>
  <c r="M24" i="4"/>
  <c r="M23" i="4"/>
  <c r="M22" i="4"/>
  <c r="M21" i="4"/>
  <c r="M20" i="4"/>
  <c r="M19" i="4"/>
  <c r="M18" i="4"/>
  <c r="M15" i="4"/>
  <c r="M14" i="4"/>
  <c r="M13" i="4"/>
  <c r="M12" i="4"/>
  <c r="M11" i="4"/>
  <c r="M10" i="4"/>
  <c r="M9" i="4"/>
  <c r="M8" i="4"/>
  <c r="L15" i="4"/>
  <c r="L14" i="4"/>
  <c r="L13" i="4"/>
  <c r="L12" i="4"/>
  <c r="L11" i="4"/>
  <c r="L10" i="4"/>
  <c r="L9" i="4"/>
  <c r="L8" i="4"/>
  <c r="N15" i="4"/>
  <c r="N14" i="4"/>
  <c r="N13" i="4"/>
  <c r="N12" i="4"/>
  <c r="N11" i="4"/>
  <c r="N10" i="4"/>
  <c r="N9" i="4"/>
  <c r="N8" i="4"/>
  <c r="N7" i="4"/>
  <c r="M7" i="4"/>
  <c r="L7" i="4"/>
  <c r="N6" i="4"/>
  <c r="M6" i="4"/>
  <c r="L6" i="4"/>
  <c r="E30" i="4"/>
  <c r="E27" i="4"/>
  <c r="E25" i="4"/>
  <c r="E23" i="4"/>
  <c r="E18" i="4"/>
  <c r="Q67" i="1"/>
  <c r="Q66" i="1"/>
  <c r="Q65" i="1"/>
  <c r="Q64" i="1"/>
  <c r="Q62" i="1"/>
  <c r="Q61" i="1"/>
  <c r="Q60" i="1"/>
  <c r="Q59" i="1"/>
  <c r="Q58" i="1"/>
  <c r="Q53" i="1"/>
  <c r="Q52" i="1"/>
  <c r="Q51" i="1"/>
  <c r="Q48" i="1"/>
  <c r="Q47" i="1"/>
  <c r="Q46" i="1"/>
  <c r="Q45" i="1"/>
  <c r="Q43" i="1"/>
  <c r="Q41" i="1"/>
  <c r="Q39" i="1"/>
  <c r="Q37" i="1"/>
  <c r="Q34" i="1"/>
  <c r="Q33" i="1"/>
  <c r="Q32" i="1"/>
  <c r="Q30" i="1"/>
  <c r="Q29" i="1"/>
  <c r="Q27" i="1"/>
  <c r="Q25" i="1"/>
  <c r="Q23" i="1"/>
  <c r="Q22" i="1"/>
  <c r="Q21" i="1"/>
  <c r="Q20" i="1"/>
  <c r="Q16" i="1"/>
  <c r="Q11" i="1"/>
  <c r="Q10" i="1"/>
  <c r="Q9" i="1"/>
  <c r="Q8" i="1"/>
  <c r="N68" i="1"/>
  <c r="N54" i="1"/>
  <c r="N42" i="1"/>
  <c r="N49" i="1" s="1"/>
  <c r="N31" i="1"/>
  <c r="N26" i="1"/>
  <c r="N24" i="1"/>
  <c r="N19" i="1"/>
  <c r="N17" i="1"/>
  <c r="K68" i="1"/>
  <c r="K54" i="1"/>
  <c r="K49" i="1"/>
  <c r="K31" i="1"/>
  <c r="K26" i="1"/>
  <c r="K24" i="1"/>
  <c r="K19" i="1"/>
  <c r="K17" i="1"/>
  <c r="H68" i="1"/>
  <c r="H54" i="1"/>
  <c r="H42" i="1"/>
  <c r="H49" i="1" s="1"/>
  <c r="H31" i="1"/>
  <c r="H26" i="1"/>
  <c r="H24" i="1"/>
  <c r="H19" i="1"/>
  <c r="H17" i="1"/>
  <c r="E54" i="1"/>
  <c r="Q44" i="1"/>
  <c r="Q38" i="1"/>
  <c r="Q31" i="1"/>
  <c r="Q28" i="1"/>
  <c r="Q26" i="1"/>
  <c r="Q19" i="1"/>
  <c r="K67" i="4"/>
  <c r="K53" i="4"/>
  <c r="K41" i="4"/>
  <c r="K37" i="4"/>
  <c r="K48" i="4" s="1"/>
  <c r="K30" i="4"/>
  <c r="K25" i="4"/>
  <c r="K23" i="4"/>
  <c r="K18" i="4"/>
  <c r="K16" i="4"/>
  <c r="H67" i="4"/>
  <c r="H53" i="4"/>
  <c r="H48" i="4"/>
  <c r="H30" i="4"/>
  <c r="H25" i="4"/>
  <c r="H23" i="4"/>
  <c r="H18" i="4"/>
  <c r="H16" i="4"/>
  <c r="E67" i="4"/>
  <c r="E53" i="4"/>
  <c r="E48" i="4"/>
  <c r="E6" i="4"/>
  <c r="E16" i="4" s="1"/>
  <c r="J67" i="4"/>
  <c r="J53" i="4"/>
  <c r="J41" i="4"/>
  <c r="J37" i="4"/>
  <c r="J30" i="4"/>
  <c r="J25" i="4"/>
  <c r="J23" i="4"/>
  <c r="J18" i="4"/>
  <c r="J16" i="4"/>
  <c r="G67" i="4"/>
  <c r="G53" i="4"/>
  <c r="G48" i="4"/>
  <c r="G30" i="4"/>
  <c r="G34" i="4" s="1"/>
  <c r="G25" i="4"/>
  <c r="G23" i="4"/>
  <c r="G18" i="4"/>
  <c r="G16" i="4"/>
  <c r="Q54" i="8" l="1"/>
  <c r="P54" i="8"/>
  <c r="P26" i="8"/>
  <c r="P35" i="8" s="1"/>
  <c r="P56" i="8" s="1"/>
  <c r="P70" i="8" s="1"/>
  <c r="O26" i="8"/>
  <c r="O35" i="8" s="1"/>
  <c r="O56" i="8" s="1"/>
  <c r="O70" i="8" s="1"/>
  <c r="Q26" i="8"/>
  <c r="Q35" i="8" s="1"/>
  <c r="Q56" i="8" s="1"/>
  <c r="Q70" i="8" s="1"/>
  <c r="O68" i="7"/>
  <c r="Q68" i="7"/>
  <c r="Q49" i="7"/>
  <c r="Q17" i="7"/>
  <c r="O17" i="7"/>
  <c r="C49" i="7"/>
  <c r="C56" i="7" s="1"/>
  <c r="C70" i="7" s="1"/>
  <c r="I49" i="7"/>
  <c r="I56" i="7" s="1"/>
  <c r="I70" i="7" s="1"/>
  <c r="P7" i="7"/>
  <c r="P17" i="7" s="1"/>
  <c r="O26" i="7"/>
  <c r="O35" i="7" s="1"/>
  <c r="Q26" i="7"/>
  <c r="Q35" i="7" s="1"/>
  <c r="O38" i="7"/>
  <c r="O44" i="7"/>
  <c r="D49" i="7"/>
  <c r="D56" i="7" s="1"/>
  <c r="D70" i="7" s="1"/>
  <c r="J49" i="7"/>
  <c r="J56" i="7" s="1"/>
  <c r="J70" i="7" s="1"/>
  <c r="P26" i="7"/>
  <c r="P35" i="7" s="1"/>
  <c r="P38" i="7"/>
  <c r="P49" i="7" s="1"/>
  <c r="K35" i="1"/>
  <c r="E17" i="1"/>
  <c r="E35" i="1"/>
  <c r="H35" i="1"/>
  <c r="H56" i="1" s="1"/>
  <c r="H70" i="1" s="1"/>
  <c r="N35" i="1"/>
  <c r="Q24" i="1"/>
  <c r="Q35" i="1" s="1"/>
  <c r="Q40" i="1"/>
  <c r="Q49" i="1" s="1"/>
  <c r="N56" i="1"/>
  <c r="N70" i="1" s="1"/>
  <c r="J34" i="4"/>
  <c r="J48" i="4"/>
  <c r="H34" i="4"/>
  <c r="K34" i="4"/>
  <c r="H55" i="4"/>
  <c r="H69" i="4" s="1"/>
  <c r="E34" i="4"/>
  <c r="K56" i="1"/>
  <c r="K70" i="1" s="1"/>
  <c r="E49" i="1"/>
  <c r="K69" i="4"/>
  <c r="K55" i="4"/>
  <c r="E55" i="4"/>
  <c r="E69" i="4" s="1"/>
  <c r="G55" i="4"/>
  <c r="G69" i="4" s="1"/>
  <c r="P53" i="1"/>
  <c r="O53" i="1"/>
  <c r="P52" i="1"/>
  <c r="O52" i="1"/>
  <c r="P51" i="1"/>
  <c r="O51" i="1"/>
  <c r="P67" i="1"/>
  <c r="O67" i="1"/>
  <c r="P66" i="1"/>
  <c r="O66" i="1"/>
  <c r="P65" i="1"/>
  <c r="O65" i="1"/>
  <c r="P64" i="1"/>
  <c r="O64" i="1"/>
  <c r="P62" i="1"/>
  <c r="O62" i="1"/>
  <c r="P61" i="1"/>
  <c r="O61" i="1"/>
  <c r="P60" i="1"/>
  <c r="O60" i="1"/>
  <c r="P59" i="1"/>
  <c r="O59" i="1"/>
  <c r="P58" i="1"/>
  <c r="O58" i="1"/>
  <c r="P63" i="1"/>
  <c r="P41" i="1"/>
  <c r="P48" i="1"/>
  <c r="O48" i="1"/>
  <c r="P47" i="1"/>
  <c r="O47" i="1"/>
  <c r="P46" i="1"/>
  <c r="O46" i="1"/>
  <c r="P45" i="1"/>
  <c r="O45" i="1"/>
  <c r="P43" i="1"/>
  <c r="O43" i="1"/>
  <c r="O41" i="1"/>
  <c r="P39" i="1"/>
  <c r="O39" i="1"/>
  <c r="P37" i="1"/>
  <c r="O37" i="1"/>
  <c r="P34" i="1"/>
  <c r="O34" i="1"/>
  <c r="P33" i="1"/>
  <c r="O33" i="1"/>
  <c r="P32" i="1"/>
  <c r="O32" i="1"/>
  <c r="P30" i="1"/>
  <c r="O30" i="1"/>
  <c r="P29" i="1"/>
  <c r="O29" i="1"/>
  <c r="P27" i="1"/>
  <c r="O27" i="1"/>
  <c r="P25" i="1"/>
  <c r="O25" i="1"/>
  <c r="P23" i="1"/>
  <c r="O23" i="1"/>
  <c r="P22" i="1"/>
  <c r="O22" i="1"/>
  <c r="P21" i="1"/>
  <c r="O21" i="1"/>
  <c r="P20" i="1"/>
  <c r="O20" i="1"/>
  <c r="P16" i="1"/>
  <c r="P11" i="1"/>
  <c r="O11" i="1"/>
  <c r="P10" i="1"/>
  <c r="O10" i="1"/>
  <c r="P9" i="1"/>
  <c r="O9" i="1"/>
  <c r="P8" i="1"/>
  <c r="O8" i="1"/>
  <c r="D7" i="1"/>
  <c r="P7" i="1" s="1"/>
  <c r="M68" i="1"/>
  <c r="M54" i="1"/>
  <c r="M42" i="1"/>
  <c r="M49" i="1" s="1"/>
  <c r="M31" i="1"/>
  <c r="M26" i="1"/>
  <c r="M24" i="1"/>
  <c r="M19" i="1"/>
  <c r="M17" i="1"/>
  <c r="J68" i="1"/>
  <c r="J54" i="1"/>
  <c r="J42" i="1"/>
  <c r="J38" i="1"/>
  <c r="J44" i="1" s="1"/>
  <c r="J31" i="1"/>
  <c r="J26" i="1"/>
  <c r="J24" i="1"/>
  <c r="J19" i="1"/>
  <c r="J17" i="1"/>
  <c r="G68" i="1"/>
  <c r="G54" i="1"/>
  <c r="G42" i="1"/>
  <c r="G49" i="1" s="1"/>
  <c r="G31" i="1"/>
  <c r="G26" i="1"/>
  <c r="G24" i="1"/>
  <c r="G19" i="1"/>
  <c r="G17" i="1"/>
  <c r="D54" i="1"/>
  <c r="D42" i="1"/>
  <c r="P42" i="1" s="1"/>
  <c r="D40" i="1"/>
  <c r="D38" i="1"/>
  <c r="D31" i="1"/>
  <c r="P31" i="1" s="1"/>
  <c r="D28" i="1"/>
  <c r="P28" i="1" s="1"/>
  <c r="D26" i="1"/>
  <c r="P26" i="1" s="1"/>
  <c r="D24" i="1"/>
  <c r="D35" i="1" s="1"/>
  <c r="D19" i="1"/>
  <c r="P19" i="1" s="1"/>
  <c r="D17" i="1"/>
  <c r="D67" i="4"/>
  <c r="D53" i="4"/>
  <c r="D42" i="4"/>
  <c r="D30" i="4"/>
  <c r="D27" i="4"/>
  <c r="D25" i="4"/>
  <c r="D23" i="4"/>
  <c r="D18" i="4"/>
  <c r="D6" i="4"/>
  <c r="O49" i="7" l="1"/>
  <c r="Q56" i="7"/>
  <c r="Q70" i="7" s="1"/>
  <c r="O56" i="7"/>
  <c r="O70" i="7" s="1"/>
  <c r="P56" i="7"/>
  <c r="P70" i="7" s="1"/>
  <c r="P68" i="1"/>
  <c r="D49" i="1"/>
  <c r="D56" i="1" s="1"/>
  <c r="D44" i="1"/>
  <c r="P44" i="1" s="1"/>
  <c r="G35" i="1"/>
  <c r="G56" i="1" s="1"/>
  <c r="G70" i="1" s="1"/>
  <c r="M35" i="1"/>
  <c r="P24" i="1"/>
  <c r="P35" i="1" s="1"/>
  <c r="P38" i="1"/>
  <c r="P40" i="1"/>
  <c r="E56" i="1"/>
  <c r="J35" i="1"/>
  <c r="J55" i="4"/>
  <c r="J69" i="4" s="1"/>
  <c r="D16" i="4"/>
  <c r="N16" i="4"/>
  <c r="D34" i="4"/>
  <c r="N34" i="4"/>
  <c r="P49" i="1"/>
  <c r="M56" i="1"/>
  <c r="M70" i="1" s="1"/>
  <c r="J49" i="1"/>
  <c r="J56" i="1" s="1"/>
  <c r="J70" i="1" s="1"/>
  <c r="D48" i="4"/>
  <c r="D55" i="4" s="1"/>
  <c r="D69" i="4"/>
  <c r="C42" i="4"/>
  <c r="C7" i="1" l="1"/>
  <c r="O7" i="1" s="1"/>
  <c r="C6" i="4"/>
  <c r="M16" i="4" l="1"/>
  <c r="C28" i="1"/>
  <c r="O28" i="1" s="1"/>
  <c r="C27" i="4"/>
  <c r="L16" i="4" l="1"/>
  <c r="L42" i="1"/>
  <c r="I42" i="1"/>
  <c r="F42" i="1"/>
  <c r="C42" i="1"/>
  <c r="C40" i="1"/>
  <c r="O40" i="1" s="1"/>
  <c r="I38" i="1"/>
  <c r="I44" i="1" s="1"/>
  <c r="I49" i="1" s="1"/>
  <c r="C38" i="1"/>
  <c r="C16" i="1"/>
  <c r="O16" i="1" s="1"/>
  <c r="C15" i="4"/>
  <c r="O63" i="1"/>
  <c r="F16" i="4"/>
  <c r="I16" i="4"/>
  <c r="C16" i="4"/>
  <c r="F17" i="1"/>
  <c r="I17" i="1"/>
  <c r="L17" i="1"/>
  <c r="C17" i="1"/>
  <c r="O13" i="1"/>
  <c r="P13" i="1" s="1"/>
  <c r="O14" i="1"/>
  <c r="P14" i="1" s="1"/>
  <c r="O15" i="1"/>
  <c r="P15" i="1" s="1"/>
  <c r="O12" i="1"/>
  <c r="P12" i="1" s="1"/>
  <c r="C24" i="1"/>
  <c r="C68" i="1"/>
  <c r="I68" i="1"/>
  <c r="L68" i="1"/>
  <c r="F68" i="1"/>
  <c r="L54" i="1"/>
  <c r="I54" i="1"/>
  <c r="L31" i="1"/>
  <c r="I31" i="1"/>
  <c r="L26" i="1"/>
  <c r="I26" i="1"/>
  <c r="I35" i="1" s="1"/>
  <c r="L24" i="1"/>
  <c r="I24" i="1"/>
  <c r="L19" i="1"/>
  <c r="I19" i="1"/>
  <c r="I37" i="4"/>
  <c r="I41" i="4"/>
  <c r="F53" i="4"/>
  <c r="I53" i="4"/>
  <c r="C53" i="4"/>
  <c r="F67" i="4"/>
  <c r="I67" i="4"/>
  <c r="C67" i="4"/>
  <c r="F30" i="4"/>
  <c r="I30" i="4"/>
  <c r="C30" i="4"/>
  <c r="F25" i="4"/>
  <c r="I25" i="4"/>
  <c r="I34" i="4" s="1"/>
  <c r="C25" i="4"/>
  <c r="F23" i="4"/>
  <c r="I23" i="4"/>
  <c r="C23" i="4"/>
  <c r="F18" i="4"/>
  <c r="I18" i="4"/>
  <c r="C18" i="4"/>
  <c r="F54" i="1"/>
  <c r="C54" i="1"/>
  <c r="F31" i="1"/>
  <c r="C31" i="1"/>
  <c r="O31" i="1" s="1"/>
  <c r="F26" i="1"/>
  <c r="C26" i="1"/>
  <c r="O26" i="1" s="1"/>
  <c r="F24" i="1"/>
  <c r="F19" i="1"/>
  <c r="F35" i="1" s="1"/>
  <c r="C19" i="1"/>
  <c r="O54" i="1"/>
  <c r="F48" i="4"/>
  <c r="F34" i="4"/>
  <c r="F49" i="1"/>
  <c r="L49" i="1"/>
  <c r="L35" i="1"/>
  <c r="C48" i="4"/>
  <c r="O35" i="1" l="1"/>
  <c r="F56" i="1"/>
  <c r="F70" i="1" s="1"/>
  <c r="C35" i="1"/>
  <c r="O19" i="1"/>
  <c r="Q56" i="1"/>
  <c r="O68" i="1"/>
  <c r="I56" i="1"/>
  <c r="O42" i="1"/>
  <c r="O24" i="1"/>
  <c r="O38" i="1"/>
  <c r="O49" i="1" s="1"/>
  <c r="C44" i="1"/>
  <c r="O44" i="1" s="1"/>
  <c r="M48" i="4"/>
  <c r="M53" i="4"/>
  <c r="N53" i="4"/>
  <c r="M34" i="4"/>
  <c r="I48" i="4"/>
  <c r="I55" i="4" s="1"/>
  <c r="I69" i="4" s="1"/>
  <c r="L48" i="4"/>
  <c r="L56" i="1"/>
  <c r="L70" i="1" s="1"/>
  <c r="F55" i="4"/>
  <c r="F69" i="4" s="1"/>
  <c r="L34" i="4"/>
  <c r="M67" i="4"/>
  <c r="P17" i="1"/>
  <c r="P56" i="1" s="1"/>
  <c r="I70" i="1"/>
  <c r="C34" i="4"/>
  <c r="C49" i="1"/>
  <c r="O17" i="1"/>
  <c r="O56" i="1" s="1"/>
  <c r="C56" i="1" l="1"/>
  <c r="C70" i="1" s="1"/>
  <c r="E68" i="1"/>
  <c r="E70" i="1" s="1"/>
  <c r="Q63" i="1"/>
  <c r="Q68" i="1" s="1"/>
  <c r="Q70" i="1" s="1"/>
  <c r="N67" i="4"/>
  <c r="N48" i="4"/>
  <c r="N55" i="4" s="1"/>
  <c r="L55" i="4"/>
  <c r="C55" i="4"/>
  <c r="C69" i="4" s="1"/>
  <c r="N69" i="4" l="1"/>
  <c r="L69" i="4"/>
  <c r="M55" i="4"/>
  <c r="M69" i="4" s="1"/>
  <c r="D68" i="1" l="1"/>
  <c r="D70" i="1" s="1"/>
  <c r="P70" i="1" l="1"/>
  <c r="O70" i="1"/>
</calcChain>
</file>

<file path=xl/sharedStrings.xml><?xml version="1.0" encoding="utf-8"?>
<sst xmlns="http://schemas.openxmlformats.org/spreadsheetml/2006/main" count="555" uniqueCount="147">
  <si>
    <t>Megnevezés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</si>
  <si>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</si>
  <si>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</si>
  <si>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</si>
  <si>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</si>
  <si>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</si>
  <si>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</si>
  <si>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</si>
  <si>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</si>
  <si>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</si>
  <si>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</si>
  <si>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</si>
  <si>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</si>
  <si>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</si>
  <si>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</si>
  <si>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</si>
  <si>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</si>
  <si>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</si>
  <si>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</si>
  <si>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</si>
  <si>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</si>
  <si>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</si>
  <si>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</si>
  <si>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</si>
  <si>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</si>
  <si>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</si>
  <si>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</si>
  <si>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</si>
  <si>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</si>
  <si>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</si>
  <si>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</si>
  <si>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</si>
  <si>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</si>
  <si>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</si>
  <si>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</si>
  <si>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</si>
  <si>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</si>
  <si>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</si>
  <si>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</si>
  <si>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</si>
  <si>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</si>
  <si>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</si>
  <si>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</si>
  <si>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</si>
  <si>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</si>
  <si>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</si>
  <si>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</si>
  <si>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</si>
  <si>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</si>
  <si>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</si>
  <si>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</si>
  <si>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</si>
  <si>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</si>
  <si>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</si>
  <si>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</si>
  <si>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</si>
  <si>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</si>
  <si>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</si>
  <si>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B40211</t>
  </si>
  <si>
    <t xml:space="preserve">      B40511</t>
  </si>
  <si>
    <t>B61</t>
  </si>
  <si>
    <t>B62</t>
  </si>
  <si>
    <t>B6</t>
  </si>
  <si>
    <t>Működési célú átvett pénzeszközök összesen</t>
  </si>
  <si>
    <t>M.célú garancia és kez.váll.szárm.megt.áht.kív.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</si>
  <si>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</si>
  <si>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</si>
  <si>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</si>
  <si>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</si>
  <si>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</si>
  <si>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</si>
  <si>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</si>
  <si>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</si>
  <si>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</si>
  <si>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</si>
  <si>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</si>
  <si>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</si>
  <si>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</si>
  <si>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</si>
  <si>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</si>
  <si>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</si>
  <si>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</si>
  <si>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</si>
  <si>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</si>
  <si>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</si>
  <si>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</si>
  <si>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</si>
  <si>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</si>
  <si>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</si>
  <si>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</si>
  <si>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</si>
  <si>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</si>
  <si>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</si>
  <si>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</si>
  <si>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</si>
  <si>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</si>
  <si>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</si>
  <si>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Kötelező feladatok</t>
  </si>
  <si>
    <t>Működési kv-i bevételek összesen (B1+B3+B4+B6)</t>
  </si>
  <si>
    <t>Adóssághoz nem kapcs.szárm.ügyletek bev.</t>
  </si>
  <si>
    <t>Települési önkorm.-ok egyes köznev.-i fel.tám.</t>
  </si>
  <si>
    <t>M.célú visszatérítendő t.,kölcs.,visszatér.áht.k.</t>
  </si>
  <si>
    <t>Ebből:                      - Építményadó</t>
  </si>
  <si>
    <t>Ebből:          - Önkorm-okat megillető helyi bírság</t>
  </si>
  <si>
    <t>Önként váll.felad.</t>
  </si>
  <si>
    <t>Állami feladatok</t>
  </si>
  <si>
    <t>Ebből:       - Helyi önk.-okat megillető gépjárműadó</t>
  </si>
  <si>
    <t>Ebből:                   - Építményadó</t>
  </si>
  <si>
    <t xml:space="preserve">                               - Telekadó</t>
  </si>
  <si>
    <t xml:space="preserve">                               - Idegenforgalmi adó</t>
  </si>
  <si>
    <t xml:space="preserve">                               - Magánszem.kommunális adója</t>
  </si>
  <si>
    <t>Kötelező feladat</t>
  </si>
  <si>
    <t>Óvoda</t>
  </si>
  <si>
    <t>Műv.Ház</t>
  </si>
  <si>
    <t>Polg.    Hivatal</t>
  </si>
  <si>
    <t>Önként vállalt feladat</t>
  </si>
  <si>
    <t>Állami (államigazgatási) feladat</t>
  </si>
  <si>
    <t>5.3. sz.melléklet</t>
  </si>
  <si>
    <t>5.2. sz.melléklet</t>
  </si>
  <si>
    <t>5.1. sz.melléklet</t>
  </si>
  <si>
    <t>5. sz.melléklet</t>
  </si>
  <si>
    <t>B13</t>
  </si>
  <si>
    <t>M.célú garancia és kez.váll.szárm.megt.áht.bel.</t>
  </si>
  <si>
    <t>B14</t>
  </si>
  <si>
    <t>B15</t>
  </si>
  <si>
    <t>B16</t>
  </si>
  <si>
    <t>Egyéb műk.c.támogatások bevétele áht.belülről</t>
  </si>
  <si>
    <t>M.célú visszatérítendő t.kölcs.,visszatér.áht.b.</t>
  </si>
  <si>
    <t>M.célú visszatérítendő tám., k.igénybev.áht.b.</t>
  </si>
  <si>
    <t>Pilisborosjenő Község Önkormányzatának 2016. évi működési bevételek előirányzatai intézményenként</t>
  </si>
  <si>
    <t>B355</t>
  </si>
  <si>
    <t>Egyéb áruhasználati és szolgáltatási adó</t>
  </si>
  <si>
    <t>B355115</t>
  </si>
  <si>
    <t>Talajterhelési díj</t>
  </si>
  <si>
    <t>B355121</t>
  </si>
  <si>
    <t>Idegenforgalmi adó (tartózkodás utáni)</t>
  </si>
  <si>
    <t>Pilisborosjenő Község Önkormányzatának 2016. évi működési bevételeinek előirányzatai feladatonként</t>
  </si>
  <si>
    <t>Pilisborosjenő, 2017. április 27.</t>
  </si>
  <si>
    <t>Összesen eredeti ei.</t>
  </si>
  <si>
    <t>Összesen módosított ei.</t>
  </si>
  <si>
    <t>Eredeti ei.</t>
  </si>
  <si>
    <t>Módosított ei.</t>
  </si>
  <si>
    <t>B65</t>
  </si>
  <si>
    <t>Betétek megszüntetése</t>
  </si>
  <si>
    <t>2016. évi teljesítés</t>
  </si>
  <si>
    <t>Összesen 2016. évi teljesítés</t>
  </si>
  <si>
    <t>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</si>
</sst>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6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3" fontId="0" fillId="0" borderId="15" xfId="0" applyNumberFormat="1" applyFill="1" applyBorder="1"/>
    <xf numFmtId="3" fontId="0" fillId="0" borderId="19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1" xfId="0" applyNumberFormat="1" applyFill="1" applyBorder="1"/>
    <xf numFmtId="3" fontId="0" fillId="0" borderId="20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9" xfId="0" applyNumberFormat="1" applyFill="1" applyBorder="1"/>
    <xf numFmtId="3" fontId="0" fillId="0" borderId="21" xfId="0" applyNumberFormat="1" applyFill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2" xfId="0" applyNumberFormat="1" applyFill="1" applyBorder="1"/>
    <xf numFmtId="3" fontId="0" fillId="0" borderId="17" xfId="0" applyNumberFormat="1" applyFill="1" applyBorder="1"/>
    <xf numFmtId="0" fontId="5" fillId="0" borderId="2" xfId="0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7" xfId="0" applyNumberFormat="1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3" fontId="5" fillId="0" borderId="9" xfId="0" applyNumberFormat="1" applyFont="1" applyFill="1" applyBorder="1"/>
    <xf numFmtId="3" fontId="1" fillId="0" borderId="16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3" fontId="0" fillId="0" borderId="11" xfId="0" applyNumberFormat="1" applyFill="1" applyBorder="1"/>
    <xf numFmtId="3" fontId="0" fillId="0" borderId="13" xfId="0" applyNumberForma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0" fontId="0" fillId="0" borderId="22" xfId="0" applyFill="1" applyBorder="1"/>
    <xf numFmtId="0" fontId="0" fillId="0" borderId="23" xfId="0" applyFill="1" applyBorder="1"/>
    <xf numFmtId="3" fontId="0" fillId="0" borderId="24" xfId="0" applyNumberForma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0" fillId="0" borderId="25" xfId="0" applyNumberFormat="1" applyFill="1" applyBorder="1"/>
    <xf numFmtId="3" fontId="1" fillId="0" borderId="7" xfId="0" applyNumberFormat="1" applyFont="1" applyFill="1" applyBorder="1"/>
    <xf numFmtId="0" fontId="0" fillId="0" borderId="2" xfId="0" applyFont="1" applyFill="1" applyBorder="1"/>
    <xf numFmtId="0" fontId="0" fillId="0" borderId="1" xfId="0" applyFont="1" applyFill="1" applyBorder="1"/>
    <xf numFmtId="3" fontId="0" fillId="0" borderId="12" xfId="0" applyNumberFormat="1" applyFont="1" applyFill="1" applyBorder="1"/>
    <xf numFmtId="3" fontId="1" fillId="0" borderId="21" xfId="0" applyNumberFormat="1" applyFont="1" applyFill="1" applyBorder="1"/>
    <xf numFmtId="3" fontId="4" fillId="0" borderId="7" xfId="0" applyNumberFormat="1" applyFont="1" applyFill="1" applyBorder="1"/>
    <xf numFmtId="3" fontId="1" fillId="0" borderId="0" xfId="0" applyNumberFormat="1" applyFont="1" applyFill="1"/>
    <xf numFmtId="0" fontId="6" fillId="0" borderId="2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/>
    <xf numFmtId="0" fontId="6" fillId="0" borderId="10" xfId="0" applyFont="1" applyFill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7" fillId="0" borderId="7" xfId="0" applyNumberFormat="1" applyFont="1" applyFill="1" applyBorder="1"/>
    <xf numFmtId="3" fontId="0" fillId="0" borderId="18" xfId="0" applyNumberFormat="1" applyFill="1" applyBorder="1"/>
    <xf numFmtId="3" fontId="0" fillId="0" borderId="43" xfId="0" applyNumberFormat="1" applyFill="1" applyBorder="1"/>
    <xf numFmtId="3" fontId="0" fillId="0" borderId="27" xfId="0" applyNumberFormat="1" applyFill="1" applyBorder="1"/>
    <xf numFmtId="3" fontId="0" fillId="0" borderId="28" xfId="0" applyNumberFormat="1" applyFill="1" applyBorder="1"/>
    <xf numFmtId="3" fontId="0" fillId="0" borderId="44" xfId="0" applyNumberFormat="1" applyFill="1" applyBorder="1"/>
    <xf numFmtId="3" fontId="1" fillId="0" borderId="45" xfId="0" applyNumberFormat="1" applyFont="1" applyFill="1" applyBorder="1"/>
    <xf numFmtId="3" fontId="1" fillId="0" borderId="30" xfId="0" applyNumberFormat="1" applyFont="1" applyFill="1" applyBorder="1"/>
    <xf numFmtId="3" fontId="7" fillId="0" borderId="45" xfId="0" applyNumberFormat="1" applyFont="1" applyFill="1" applyBorder="1"/>
    <xf numFmtId="3" fontId="4" fillId="0" borderId="45" xfId="0" applyNumberFormat="1" applyFont="1" applyFill="1" applyBorder="1"/>
    <xf numFmtId="3" fontId="0" fillId="0" borderId="46" xfId="0" applyNumberFormat="1" applyFill="1" applyBorder="1"/>
    <xf numFmtId="3" fontId="0" fillId="0" borderId="47" xfId="0" applyNumberFormat="1" applyFill="1" applyBorder="1"/>
    <xf numFmtId="3" fontId="0" fillId="0" borderId="48" xfId="0" applyNumberFormat="1" applyFill="1" applyBorder="1"/>
    <xf numFmtId="3" fontId="0" fillId="0" borderId="38" xfId="0" applyNumberFormat="1" applyFill="1" applyBorder="1"/>
    <xf numFmtId="3" fontId="1" fillId="0" borderId="40" xfId="0" applyNumberFormat="1" applyFont="1" applyFill="1" applyBorder="1"/>
    <xf numFmtId="3" fontId="0" fillId="0" borderId="40" xfId="0" applyNumberFormat="1" applyFill="1" applyBorder="1"/>
    <xf numFmtId="3" fontId="4" fillId="0" borderId="40" xfId="0" applyNumberFormat="1" applyFont="1" applyFill="1" applyBorder="1"/>
    <xf numFmtId="3" fontId="2" fillId="0" borderId="36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topLeftCell="A16" zoomScaleNormal="100" workbookViewId="0">
      <selection activeCell="A2" sqref="A2:N2"/>
    </sheetView>
  </sheetViews>
  <sheetFormatPr defaultRowHeight="15" x14ac:dyDescent="0.25"/>
  <cols>
    <col min="1" max="1" width="9.85546875" style="8" customWidth="1"/>
    <col min="2" max="2" width="45" style="8" customWidth="1"/>
    <col min="3" max="3" width="11" style="9" customWidth="1"/>
    <col min="4" max="5" width="12.5703125" style="9" customWidth="1"/>
    <col min="6" max="6" width="11" style="9" customWidth="1"/>
    <col min="7" max="8" width="11.85546875" style="9" customWidth="1"/>
    <col min="9" max="9" width="11" style="9" customWidth="1"/>
    <col min="10" max="11" width="12.28515625" style="9" customWidth="1"/>
    <col min="12" max="12" width="11" style="59" customWidth="1"/>
    <col min="13" max="14" width="12.42578125" style="59" customWidth="1"/>
    <col min="15" max="23" width="11.7109375" customWidth="1"/>
    <col min="24" max="24" width="11.85546875" customWidth="1"/>
  </cols>
  <sheetData>
    <row r="1" spans="1:24" x14ac:dyDescent="0.25">
      <c r="L1" s="10"/>
      <c r="M1" s="10"/>
      <c r="N1" s="10" t="s">
        <v>120</v>
      </c>
    </row>
    <row r="2" spans="1:24" x14ac:dyDescent="0.25">
      <c r="A2" s="85" t="s">
        <v>136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thickBot="1" x14ac:dyDescent="0.3">
      <c r="L3" s="10"/>
      <c r="M3" s="10"/>
      <c r="N3" s="10" t="s">
        <v>96</v>
      </c>
    </row>
    <row r="4" spans="1:24" ht="35.25" customHeight="1" thickBot="1" x14ac:dyDescent="0.3">
      <c r="A4" s="92" t="s">
        <v>1</v>
      </c>
      <c r="B4" s="90" t="s">
        <v>0</v>
      </c>
      <c r="C4" s="96" t="s">
        <v>97</v>
      </c>
      <c r="D4" s="97"/>
      <c r="E4" s="98"/>
      <c r="F4" s="96" t="s">
        <v>104</v>
      </c>
      <c r="G4" s="97"/>
      <c r="H4" s="98"/>
      <c r="I4" s="96" t="s">
        <v>105</v>
      </c>
      <c r="J4" s="97"/>
      <c r="K4" s="98"/>
      <c r="L4" s="94" t="s">
        <v>138</v>
      </c>
      <c r="M4" s="83" t="s">
        <v>139</v>
      </c>
      <c r="N4" s="83" t="s">
        <v>145</v>
      </c>
    </row>
    <row r="5" spans="1:24" ht="35.25" customHeight="1" thickBot="1" x14ac:dyDescent="0.3">
      <c r="A5" s="93"/>
      <c r="B5" s="91"/>
      <c r="C5" s="65" t="s">
        <v>140</v>
      </c>
      <c r="D5" s="65" t="s">
        <v>141</v>
      </c>
      <c r="E5" s="12" t="s">
        <v>144</v>
      </c>
      <c r="F5" s="65" t="s">
        <v>140</v>
      </c>
      <c r="G5" s="65" t="s">
        <v>141</v>
      </c>
      <c r="H5" s="12" t="s">
        <v>144</v>
      </c>
      <c r="I5" s="65" t="s">
        <v>140</v>
      </c>
      <c r="J5" s="65" t="s">
        <v>141</v>
      </c>
      <c r="K5" s="12" t="s">
        <v>144</v>
      </c>
      <c r="L5" s="95"/>
      <c r="M5" s="84"/>
      <c r="N5" s="84"/>
    </row>
    <row r="6" spans="1:24" x14ac:dyDescent="0.25">
      <c r="A6" s="13" t="s">
        <v>2</v>
      </c>
      <c r="B6" s="14" t="s">
        <v>3</v>
      </c>
      <c r="C6" s="15">
        <f>52417+136</f>
        <v>52553</v>
      </c>
      <c r="D6" s="15">
        <f>52417+136</f>
        <v>52553</v>
      </c>
      <c r="E6" s="15">
        <f>52417+136</f>
        <v>52553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50">
        <f t="shared" ref="L6:N7" si="0">C6+F6+I6</f>
        <v>52553</v>
      </c>
      <c r="M6" s="50">
        <f t="shared" si="0"/>
        <v>52553</v>
      </c>
      <c r="N6" s="50">
        <f t="shared" si="0"/>
        <v>52553</v>
      </c>
    </row>
    <row r="7" spans="1:24" x14ac:dyDescent="0.25">
      <c r="A7" s="17" t="s">
        <v>4</v>
      </c>
      <c r="B7" s="18" t="s">
        <v>5</v>
      </c>
      <c r="C7" s="19">
        <v>65078</v>
      </c>
      <c r="D7" s="19">
        <v>73650</v>
      </c>
      <c r="E7" s="19">
        <v>73650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51">
        <f t="shared" si="0"/>
        <v>65078</v>
      </c>
      <c r="M7" s="51">
        <f t="shared" si="0"/>
        <v>73650</v>
      </c>
      <c r="N7" s="51">
        <f t="shared" si="0"/>
        <v>73650</v>
      </c>
    </row>
    <row r="8" spans="1:24" x14ac:dyDescent="0.25">
      <c r="A8" s="17" t="s">
        <v>6</v>
      </c>
      <c r="B8" s="18" t="s">
        <v>7</v>
      </c>
      <c r="C8" s="19">
        <v>39119</v>
      </c>
      <c r="D8" s="19">
        <v>40377</v>
      </c>
      <c r="E8" s="19">
        <v>40377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51">
        <f t="shared" ref="L8:L15" si="1">C8+F8+I8</f>
        <v>39119</v>
      </c>
      <c r="M8" s="51">
        <f t="shared" ref="M8:M15" si="2">D8+G8+J8</f>
        <v>40377</v>
      </c>
      <c r="N8" s="51">
        <f t="shared" ref="N8:N15" si="3">E8+H8+K8</f>
        <v>40377</v>
      </c>
    </row>
    <row r="9" spans="1:24" x14ac:dyDescent="0.25">
      <c r="A9" s="17" t="s">
        <v>8</v>
      </c>
      <c r="B9" s="18" t="s">
        <v>9</v>
      </c>
      <c r="C9" s="19">
        <v>4178</v>
      </c>
      <c r="D9" s="19">
        <v>4484</v>
      </c>
      <c r="E9" s="19">
        <v>4484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51">
        <f t="shared" si="1"/>
        <v>4178</v>
      </c>
      <c r="M9" s="51">
        <f t="shared" si="2"/>
        <v>4484</v>
      </c>
      <c r="N9" s="51">
        <f t="shared" si="3"/>
        <v>4484</v>
      </c>
    </row>
    <row r="10" spans="1:24" x14ac:dyDescent="0.25">
      <c r="A10" s="17" t="s">
        <v>10</v>
      </c>
      <c r="B10" s="18" t="s">
        <v>11</v>
      </c>
      <c r="C10" s="19">
        <v>0</v>
      </c>
      <c r="D10" s="19">
        <v>2136</v>
      </c>
      <c r="E10" s="19">
        <v>2136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51">
        <f t="shared" si="1"/>
        <v>0</v>
      </c>
      <c r="M10" s="51">
        <f t="shared" si="2"/>
        <v>2136</v>
      </c>
      <c r="N10" s="51">
        <f t="shared" si="3"/>
        <v>2136</v>
      </c>
    </row>
    <row r="11" spans="1:24" x14ac:dyDescent="0.25">
      <c r="A11" s="21" t="s">
        <v>12</v>
      </c>
      <c r="B11" s="22" t="s">
        <v>13</v>
      </c>
      <c r="C11" s="23">
        <v>0</v>
      </c>
      <c r="D11" s="23">
        <v>0</v>
      </c>
      <c r="E11" s="23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51">
        <f t="shared" si="1"/>
        <v>0</v>
      </c>
      <c r="M11" s="51">
        <f t="shared" si="2"/>
        <v>0</v>
      </c>
      <c r="N11" s="51">
        <f t="shared" si="3"/>
        <v>0</v>
      </c>
    </row>
    <row r="12" spans="1:24" x14ac:dyDescent="0.25">
      <c r="A12" s="17" t="s">
        <v>121</v>
      </c>
      <c r="B12" s="18" t="s">
        <v>122</v>
      </c>
      <c r="C12" s="19">
        <v>0</v>
      </c>
      <c r="D12" s="19">
        <v>0</v>
      </c>
      <c r="E12" s="19">
        <v>0</v>
      </c>
      <c r="F12" s="31">
        <v>0</v>
      </c>
      <c r="G12" s="31">
        <v>0</v>
      </c>
      <c r="H12" s="31">
        <v>0</v>
      </c>
      <c r="I12" s="32">
        <v>0</v>
      </c>
      <c r="J12" s="32">
        <v>0</v>
      </c>
      <c r="K12" s="32">
        <v>0</v>
      </c>
      <c r="L12" s="51">
        <f t="shared" si="1"/>
        <v>0</v>
      </c>
      <c r="M12" s="51">
        <f t="shared" si="2"/>
        <v>0</v>
      </c>
      <c r="N12" s="51">
        <f t="shared" si="3"/>
        <v>0</v>
      </c>
    </row>
    <row r="13" spans="1:24" x14ac:dyDescent="0.25">
      <c r="A13" s="17" t="s">
        <v>123</v>
      </c>
      <c r="B13" s="18" t="s">
        <v>127</v>
      </c>
      <c r="C13" s="19">
        <v>0</v>
      </c>
      <c r="D13" s="19">
        <v>0</v>
      </c>
      <c r="E13" s="19">
        <v>0</v>
      </c>
      <c r="F13" s="31">
        <v>0</v>
      </c>
      <c r="G13" s="31">
        <v>0</v>
      </c>
      <c r="H13" s="31">
        <v>0</v>
      </c>
      <c r="I13" s="32">
        <v>0</v>
      </c>
      <c r="J13" s="32">
        <v>0</v>
      </c>
      <c r="K13" s="32">
        <v>0</v>
      </c>
      <c r="L13" s="51">
        <f t="shared" si="1"/>
        <v>0</v>
      </c>
      <c r="M13" s="51">
        <f t="shared" si="2"/>
        <v>0</v>
      </c>
      <c r="N13" s="51">
        <f t="shared" si="3"/>
        <v>0</v>
      </c>
    </row>
    <row r="14" spans="1:24" x14ac:dyDescent="0.25">
      <c r="A14" s="17" t="s">
        <v>124</v>
      </c>
      <c r="B14" s="18" t="s">
        <v>128</v>
      </c>
      <c r="C14" s="19">
        <v>0</v>
      </c>
      <c r="D14" s="19">
        <v>0</v>
      </c>
      <c r="E14" s="19">
        <v>0</v>
      </c>
      <c r="F14" s="31">
        <v>0</v>
      </c>
      <c r="G14" s="31">
        <v>0</v>
      </c>
      <c r="H14" s="31">
        <v>0</v>
      </c>
      <c r="I14" s="32">
        <v>0</v>
      </c>
      <c r="J14" s="32">
        <v>0</v>
      </c>
      <c r="K14" s="32">
        <v>0</v>
      </c>
      <c r="L14" s="51">
        <f t="shared" si="1"/>
        <v>0</v>
      </c>
      <c r="M14" s="51">
        <f t="shared" si="2"/>
        <v>0</v>
      </c>
      <c r="N14" s="51">
        <f t="shared" si="3"/>
        <v>0</v>
      </c>
    </row>
    <row r="15" spans="1:24" ht="15.75" thickBot="1" x14ac:dyDescent="0.3">
      <c r="A15" s="47" t="s">
        <v>125</v>
      </c>
      <c r="B15" s="48" t="s">
        <v>126</v>
      </c>
      <c r="C15" s="23">
        <f>10333+193</f>
        <v>10526</v>
      </c>
      <c r="D15" s="23">
        <v>16138</v>
      </c>
      <c r="E15" s="23">
        <v>17484</v>
      </c>
      <c r="F15" s="31">
        <v>0</v>
      </c>
      <c r="G15" s="31">
        <v>0</v>
      </c>
      <c r="H15" s="31">
        <v>0</v>
      </c>
      <c r="I15" s="52">
        <v>0</v>
      </c>
      <c r="J15" s="52">
        <v>0</v>
      </c>
      <c r="K15" s="52">
        <v>0</v>
      </c>
      <c r="L15" s="51">
        <f t="shared" si="1"/>
        <v>10526</v>
      </c>
      <c r="M15" s="51">
        <f t="shared" si="2"/>
        <v>16138</v>
      </c>
      <c r="N15" s="51">
        <f t="shared" si="3"/>
        <v>17484</v>
      </c>
    </row>
    <row r="16" spans="1:24" ht="15.75" thickBot="1" x14ac:dyDescent="0.3">
      <c r="A16" s="25" t="s">
        <v>14</v>
      </c>
      <c r="B16" s="26" t="s">
        <v>15</v>
      </c>
      <c r="C16" s="27">
        <f t="shared" ref="C16:N16" si="4">SUM(C6:C15)</f>
        <v>171454</v>
      </c>
      <c r="D16" s="27">
        <f t="shared" si="4"/>
        <v>189338</v>
      </c>
      <c r="E16" s="27">
        <f t="shared" si="4"/>
        <v>190684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40">
        <f t="shared" si="4"/>
        <v>0</v>
      </c>
      <c r="J16" s="40">
        <f t="shared" si="4"/>
        <v>0</v>
      </c>
      <c r="K16" s="40">
        <f t="shared" si="4"/>
        <v>0</v>
      </c>
      <c r="L16" s="53">
        <f t="shared" si="4"/>
        <v>171454</v>
      </c>
      <c r="M16" s="53">
        <f t="shared" si="4"/>
        <v>189338</v>
      </c>
      <c r="N16" s="53">
        <f t="shared" si="4"/>
        <v>190684</v>
      </c>
    </row>
    <row r="17" spans="1:14" x14ac:dyDescent="0.25">
      <c r="A17" s="13"/>
      <c r="B17" s="14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50"/>
      <c r="N17" s="50"/>
    </row>
    <row r="18" spans="1:14" s="3" customFormat="1" x14ac:dyDescent="0.25">
      <c r="A18" s="54" t="s">
        <v>16</v>
      </c>
      <c r="B18" s="55" t="s">
        <v>17</v>
      </c>
      <c r="C18" s="56">
        <f>C19+C20+C21+C22</f>
        <v>226389</v>
      </c>
      <c r="D18" s="56">
        <f>D19+D20+D21+D22</f>
        <v>226389</v>
      </c>
      <c r="E18" s="19">
        <f t="shared" ref="E18" si="5">E19+E20+E21+E22</f>
        <v>120796</v>
      </c>
      <c r="F18" s="56">
        <f t="shared" ref="F18:K18" si="6">F19+F20+F21+F22</f>
        <v>0</v>
      </c>
      <c r="G18" s="56">
        <f t="shared" si="6"/>
        <v>0</v>
      </c>
      <c r="H18" s="56">
        <f t="shared" si="6"/>
        <v>0</v>
      </c>
      <c r="I18" s="56">
        <f t="shared" si="6"/>
        <v>0</v>
      </c>
      <c r="J18" s="56">
        <f t="shared" si="6"/>
        <v>0</v>
      </c>
      <c r="K18" s="56">
        <f t="shared" si="6"/>
        <v>0</v>
      </c>
      <c r="L18" s="51">
        <f t="shared" ref="L18:L33" si="7">C18+F18+I18</f>
        <v>226389</v>
      </c>
      <c r="M18" s="51">
        <f t="shared" ref="M18:N33" si="8">D18+G18+J18</f>
        <v>226389</v>
      </c>
      <c r="N18" s="51">
        <f t="shared" si="8"/>
        <v>120796</v>
      </c>
    </row>
    <row r="19" spans="1:14" x14ac:dyDescent="0.25">
      <c r="A19" s="33" t="s">
        <v>87</v>
      </c>
      <c r="B19" s="34" t="s">
        <v>107</v>
      </c>
      <c r="C19" s="31">
        <v>100000</v>
      </c>
      <c r="D19" s="31">
        <v>100000</v>
      </c>
      <c r="E19" s="35">
        <v>62614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51">
        <f t="shared" si="7"/>
        <v>100000</v>
      </c>
      <c r="M19" s="51">
        <f t="shared" si="8"/>
        <v>100000</v>
      </c>
      <c r="N19" s="51">
        <f t="shared" si="8"/>
        <v>62614</v>
      </c>
    </row>
    <row r="20" spans="1:14" x14ac:dyDescent="0.25">
      <c r="A20" s="33" t="s">
        <v>88</v>
      </c>
      <c r="B20" s="34" t="s">
        <v>108</v>
      </c>
      <c r="C20" s="31">
        <v>126329</v>
      </c>
      <c r="D20" s="31">
        <v>126329</v>
      </c>
      <c r="E20" s="35">
        <v>58151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51">
        <f t="shared" si="7"/>
        <v>126329</v>
      </c>
      <c r="M20" s="51">
        <f t="shared" si="8"/>
        <v>126329</v>
      </c>
      <c r="N20" s="51">
        <f t="shared" si="8"/>
        <v>58151</v>
      </c>
    </row>
    <row r="21" spans="1:14" x14ac:dyDescent="0.25">
      <c r="A21" s="33" t="s">
        <v>89</v>
      </c>
      <c r="B21" s="34" t="s">
        <v>109</v>
      </c>
      <c r="C21" s="31">
        <v>0</v>
      </c>
      <c r="D21" s="31">
        <v>0</v>
      </c>
      <c r="E21" s="35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51">
        <f t="shared" si="7"/>
        <v>0</v>
      </c>
      <c r="M21" s="51">
        <f t="shared" si="8"/>
        <v>0</v>
      </c>
      <c r="N21" s="51">
        <f t="shared" si="8"/>
        <v>0</v>
      </c>
    </row>
    <row r="22" spans="1:14" x14ac:dyDescent="0.25">
      <c r="A22" s="33" t="s">
        <v>90</v>
      </c>
      <c r="B22" s="34" t="s">
        <v>110</v>
      </c>
      <c r="C22" s="31">
        <v>60</v>
      </c>
      <c r="D22" s="31">
        <v>60</v>
      </c>
      <c r="E22" s="35">
        <v>31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51">
        <f t="shared" si="7"/>
        <v>60</v>
      </c>
      <c r="M22" s="51">
        <f t="shared" si="8"/>
        <v>60</v>
      </c>
      <c r="N22" s="51">
        <f t="shared" si="8"/>
        <v>31</v>
      </c>
    </row>
    <row r="23" spans="1:14" s="3" customFormat="1" x14ac:dyDescent="0.25">
      <c r="A23" s="54" t="s">
        <v>18</v>
      </c>
      <c r="B23" s="55" t="s">
        <v>19</v>
      </c>
      <c r="C23" s="56">
        <f>C24</f>
        <v>90000</v>
      </c>
      <c r="D23" s="56">
        <f>D24</f>
        <v>90000</v>
      </c>
      <c r="E23" s="19">
        <f t="shared" ref="E23" si="9">E24</f>
        <v>90548</v>
      </c>
      <c r="F23" s="56">
        <f t="shared" ref="F23:K23" si="10">F24</f>
        <v>0</v>
      </c>
      <c r="G23" s="56">
        <f t="shared" si="10"/>
        <v>0</v>
      </c>
      <c r="H23" s="56">
        <f t="shared" si="10"/>
        <v>0</v>
      </c>
      <c r="I23" s="56">
        <f t="shared" si="10"/>
        <v>0</v>
      </c>
      <c r="J23" s="56">
        <f t="shared" si="10"/>
        <v>0</v>
      </c>
      <c r="K23" s="56">
        <f t="shared" si="10"/>
        <v>0</v>
      </c>
      <c r="L23" s="51">
        <f t="shared" si="7"/>
        <v>90000</v>
      </c>
      <c r="M23" s="51">
        <f t="shared" si="8"/>
        <v>90000</v>
      </c>
      <c r="N23" s="51">
        <f t="shared" si="8"/>
        <v>90548</v>
      </c>
    </row>
    <row r="24" spans="1:14" x14ac:dyDescent="0.25">
      <c r="A24" s="33" t="s">
        <v>91</v>
      </c>
      <c r="B24" s="34" t="s">
        <v>20</v>
      </c>
      <c r="C24" s="31">
        <v>90000</v>
      </c>
      <c r="D24" s="31">
        <v>90000</v>
      </c>
      <c r="E24" s="35">
        <v>90548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51">
        <f t="shared" si="7"/>
        <v>90000</v>
      </c>
      <c r="M24" s="51">
        <f t="shared" si="8"/>
        <v>90000</v>
      </c>
      <c r="N24" s="51">
        <f t="shared" si="8"/>
        <v>90548</v>
      </c>
    </row>
    <row r="25" spans="1:14" s="3" customFormat="1" x14ac:dyDescent="0.25">
      <c r="A25" s="54" t="s">
        <v>24</v>
      </c>
      <c r="B25" s="55" t="s">
        <v>25</v>
      </c>
      <c r="C25" s="56">
        <f>C26</f>
        <v>10000</v>
      </c>
      <c r="D25" s="56">
        <f>D26</f>
        <v>10000</v>
      </c>
      <c r="E25" s="19">
        <f t="shared" ref="E25" si="11">E26</f>
        <v>10700</v>
      </c>
      <c r="F25" s="56">
        <f t="shared" ref="F25:K25" si="12">F26</f>
        <v>0</v>
      </c>
      <c r="G25" s="56">
        <f t="shared" si="12"/>
        <v>0</v>
      </c>
      <c r="H25" s="56">
        <f t="shared" si="12"/>
        <v>0</v>
      </c>
      <c r="I25" s="56">
        <f t="shared" si="12"/>
        <v>0</v>
      </c>
      <c r="J25" s="56">
        <f t="shared" si="12"/>
        <v>0</v>
      </c>
      <c r="K25" s="56">
        <f t="shared" si="12"/>
        <v>0</v>
      </c>
      <c r="L25" s="51">
        <f t="shared" si="7"/>
        <v>10000</v>
      </c>
      <c r="M25" s="51">
        <f t="shared" si="8"/>
        <v>10000</v>
      </c>
      <c r="N25" s="51">
        <f t="shared" si="8"/>
        <v>10700</v>
      </c>
    </row>
    <row r="26" spans="1:14" x14ac:dyDescent="0.25">
      <c r="A26" s="33" t="s">
        <v>92</v>
      </c>
      <c r="B26" s="34" t="s">
        <v>106</v>
      </c>
      <c r="C26" s="31">
        <v>10000</v>
      </c>
      <c r="D26" s="31">
        <v>10000</v>
      </c>
      <c r="E26" s="35">
        <v>10700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51">
        <f t="shared" si="7"/>
        <v>10000</v>
      </c>
      <c r="M26" s="51">
        <f t="shared" si="8"/>
        <v>10000</v>
      </c>
      <c r="N26" s="51">
        <f t="shared" si="8"/>
        <v>10700</v>
      </c>
    </row>
    <row r="27" spans="1:14" x14ac:dyDescent="0.25">
      <c r="A27" s="60" t="s">
        <v>130</v>
      </c>
      <c r="B27" s="61" t="s">
        <v>131</v>
      </c>
      <c r="C27" s="62">
        <f>C28+C29</f>
        <v>10010</v>
      </c>
      <c r="D27" s="62">
        <f>D28+D29</f>
        <v>10010</v>
      </c>
      <c r="E27" s="62">
        <f>E28+E29</f>
        <v>7906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51">
        <f t="shared" si="7"/>
        <v>10010</v>
      </c>
      <c r="M27" s="51">
        <f t="shared" si="8"/>
        <v>10010</v>
      </c>
      <c r="N27" s="51">
        <f t="shared" si="8"/>
        <v>7906</v>
      </c>
    </row>
    <row r="28" spans="1:14" x14ac:dyDescent="0.25">
      <c r="A28" s="33" t="s">
        <v>132</v>
      </c>
      <c r="B28" s="34" t="s">
        <v>133</v>
      </c>
      <c r="C28" s="35">
        <v>10000</v>
      </c>
      <c r="D28" s="35">
        <v>10000</v>
      </c>
      <c r="E28" s="35">
        <v>7760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51">
        <f t="shared" si="7"/>
        <v>10000</v>
      </c>
      <c r="M28" s="51">
        <f t="shared" si="8"/>
        <v>10000</v>
      </c>
      <c r="N28" s="51">
        <f t="shared" si="8"/>
        <v>7760</v>
      </c>
    </row>
    <row r="29" spans="1:14" x14ac:dyDescent="0.25">
      <c r="A29" s="33" t="s">
        <v>134</v>
      </c>
      <c r="B29" s="34" t="s">
        <v>135</v>
      </c>
      <c r="C29" s="35">
        <v>10</v>
      </c>
      <c r="D29" s="35">
        <v>10</v>
      </c>
      <c r="E29" s="35">
        <v>146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51">
        <f t="shared" si="7"/>
        <v>10</v>
      </c>
      <c r="M29" s="51">
        <f t="shared" si="8"/>
        <v>10</v>
      </c>
      <c r="N29" s="51">
        <f t="shared" si="8"/>
        <v>146</v>
      </c>
    </row>
    <row r="30" spans="1:14" s="3" customFormat="1" x14ac:dyDescent="0.25">
      <c r="A30" s="54" t="s">
        <v>51</v>
      </c>
      <c r="B30" s="55" t="s">
        <v>52</v>
      </c>
      <c r="C30" s="56">
        <f>C31+C32+C33</f>
        <v>0</v>
      </c>
      <c r="D30" s="56">
        <f>D31+D32+D33</f>
        <v>0</v>
      </c>
      <c r="E30" s="19">
        <f t="shared" ref="E30" si="13">E31+E32+E33</f>
        <v>1331</v>
      </c>
      <c r="F30" s="56">
        <f t="shared" ref="F30:K30" si="14">F31+F32+F33</f>
        <v>0</v>
      </c>
      <c r="G30" s="56">
        <f t="shared" si="14"/>
        <v>0</v>
      </c>
      <c r="H30" s="56">
        <f t="shared" si="14"/>
        <v>0</v>
      </c>
      <c r="I30" s="56">
        <f t="shared" si="14"/>
        <v>0</v>
      </c>
      <c r="J30" s="56">
        <f t="shared" si="14"/>
        <v>0</v>
      </c>
      <c r="K30" s="56">
        <f t="shared" si="14"/>
        <v>0</v>
      </c>
      <c r="L30" s="51">
        <f t="shared" si="7"/>
        <v>0</v>
      </c>
      <c r="M30" s="51">
        <f t="shared" si="8"/>
        <v>0</v>
      </c>
      <c r="N30" s="51">
        <f t="shared" si="8"/>
        <v>1331</v>
      </c>
    </row>
    <row r="31" spans="1:14" x14ac:dyDescent="0.25">
      <c r="A31" s="33" t="s">
        <v>93</v>
      </c>
      <c r="B31" s="34" t="s">
        <v>103</v>
      </c>
      <c r="C31" s="31">
        <v>0</v>
      </c>
      <c r="D31" s="31">
        <v>0</v>
      </c>
      <c r="E31" s="35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51">
        <f t="shared" si="7"/>
        <v>0</v>
      </c>
      <c r="M31" s="51">
        <f t="shared" si="8"/>
        <v>0</v>
      </c>
      <c r="N31" s="51">
        <f t="shared" si="8"/>
        <v>0</v>
      </c>
    </row>
    <row r="32" spans="1:14" x14ac:dyDescent="0.25">
      <c r="A32" s="33" t="s">
        <v>94</v>
      </c>
      <c r="B32" s="34" t="s">
        <v>54</v>
      </c>
      <c r="C32" s="31">
        <v>0</v>
      </c>
      <c r="D32" s="31">
        <v>0</v>
      </c>
      <c r="E32" s="35">
        <v>1331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1">
        <f t="shared" si="7"/>
        <v>0</v>
      </c>
      <c r="M32" s="51">
        <f t="shared" si="8"/>
        <v>0</v>
      </c>
      <c r="N32" s="51">
        <f t="shared" si="8"/>
        <v>1331</v>
      </c>
    </row>
    <row r="33" spans="1:14" ht="15.75" thickBot="1" x14ac:dyDescent="0.3">
      <c r="A33" s="37" t="s">
        <v>95</v>
      </c>
      <c r="B33" s="38" t="s">
        <v>55</v>
      </c>
      <c r="C33" s="44">
        <v>0</v>
      </c>
      <c r="D33" s="44">
        <v>0</v>
      </c>
      <c r="E33" s="39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51">
        <f t="shared" si="7"/>
        <v>0</v>
      </c>
      <c r="M33" s="51">
        <f t="shared" si="8"/>
        <v>0</v>
      </c>
      <c r="N33" s="51">
        <f t="shared" si="8"/>
        <v>0</v>
      </c>
    </row>
    <row r="34" spans="1:14" ht="15.75" thickBot="1" x14ac:dyDescent="0.3">
      <c r="A34" s="25" t="s">
        <v>27</v>
      </c>
      <c r="B34" s="26" t="s">
        <v>28</v>
      </c>
      <c r="C34" s="27">
        <f>C30+C25+C23+C18+C27</f>
        <v>336399</v>
      </c>
      <c r="D34" s="27">
        <f>D30+D25+D23+D18+D27</f>
        <v>336399</v>
      </c>
      <c r="E34" s="27">
        <f>E30+E25+E23+E18+E27</f>
        <v>231281</v>
      </c>
      <c r="F34" s="27">
        <f t="shared" ref="F34:K34" si="15">F30+F25+F23+F18</f>
        <v>0</v>
      </c>
      <c r="G34" s="27">
        <f t="shared" si="15"/>
        <v>0</v>
      </c>
      <c r="H34" s="27">
        <f t="shared" si="15"/>
        <v>0</v>
      </c>
      <c r="I34" s="40">
        <f t="shared" si="15"/>
        <v>0</v>
      </c>
      <c r="J34" s="40">
        <f t="shared" si="15"/>
        <v>0</v>
      </c>
      <c r="K34" s="40">
        <f t="shared" si="15"/>
        <v>0</v>
      </c>
      <c r="L34" s="27">
        <f>L30+L25+L23+L18+L27</f>
        <v>336399</v>
      </c>
      <c r="M34" s="27">
        <f>M30+M25+M23+M18+M27</f>
        <v>336399</v>
      </c>
      <c r="N34" s="27">
        <f>N30+N25+N23+N18+N27</f>
        <v>231281</v>
      </c>
    </row>
    <row r="35" spans="1:14" x14ac:dyDescent="0.25">
      <c r="A35" s="28"/>
      <c r="B35" s="29"/>
      <c r="C35" s="31"/>
      <c r="D35" s="31"/>
      <c r="E35" s="31"/>
      <c r="F35" s="31"/>
      <c r="G35" s="31"/>
      <c r="H35" s="31"/>
      <c r="I35" s="31"/>
      <c r="J35" s="31"/>
      <c r="K35" s="31"/>
      <c r="L35" s="51"/>
      <c r="M35" s="51"/>
      <c r="N35" s="51"/>
    </row>
    <row r="36" spans="1:14" x14ac:dyDescent="0.25">
      <c r="A36" s="17" t="s">
        <v>29</v>
      </c>
      <c r="B36" s="18" t="s">
        <v>39</v>
      </c>
      <c r="C36" s="31">
        <v>0</v>
      </c>
      <c r="D36" s="31">
        <v>0</v>
      </c>
      <c r="E36" s="31">
        <v>26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51">
        <f t="shared" ref="L36:L47" si="16">C36+F36+I36</f>
        <v>0</v>
      </c>
      <c r="M36" s="51">
        <f t="shared" ref="M36:M47" si="17">D36+G36+J36</f>
        <v>0</v>
      </c>
      <c r="N36" s="51">
        <f t="shared" ref="N36:N47" si="18">E36+H36+K36</f>
        <v>26</v>
      </c>
    </row>
    <row r="37" spans="1:14" x14ac:dyDescent="0.25">
      <c r="A37" s="17" t="s">
        <v>30</v>
      </c>
      <c r="B37" s="18" t="s">
        <v>40</v>
      </c>
      <c r="C37" s="31">
        <v>9582</v>
      </c>
      <c r="D37" s="31">
        <v>10082</v>
      </c>
      <c r="E37" s="31">
        <v>6993</v>
      </c>
      <c r="F37" s="31">
        <v>0</v>
      </c>
      <c r="G37" s="31">
        <v>0</v>
      </c>
      <c r="H37" s="31">
        <v>0</v>
      </c>
      <c r="I37" s="31">
        <f>I38</f>
        <v>0</v>
      </c>
      <c r="J37" s="31">
        <f>J38</f>
        <v>0</v>
      </c>
      <c r="K37" s="31">
        <f>K38</f>
        <v>0</v>
      </c>
      <c r="L37" s="51">
        <f t="shared" si="16"/>
        <v>9582</v>
      </c>
      <c r="M37" s="51">
        <f t="shared" si="17"/>
        <v>10082</v>
      </c>
      <c r="N37" s="51">
        <f t="shared" si="18"/>
        <v>6993</v>
      </c>
    </row>
    <row r="38" spans="1:14" x14ac:dyDescent="0.25">
      <c r="A38" s="33" t="s">
        <v>58</v>
      </c>
      <c r="B38" s="34" t="s">
        <v>56</v>
      </c>
      <c r="C38" s="31">
        <v>2343</v>
      </c>
      <c r="D38" s="31">
        <v>2343</v>
      </c>
      <c r="E38" s="31">
        <v>1698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51">
        <f t="shared" si="16"/>
        <v>2343</v>
      </c>
      <c r="M38" s="51">
        <f t="shared" si="17"/>
        <v>2343</v>
      </c>
      <c r="N38" s="51">
        <f t="shared" si="18"/>
        <v>1698</v>
      </c>
    </row>
    <row r="39" spans="1:14" x14ac:dyDescent="0.25">
      <c r="A39" s="17" t="s">
        <v>31</v>
      </c>
      <c r="B39" s="18" t="s">
        <v>41</v>
      </c>
      <c r="C39" s="31">
        <v>3927</v>
      </c>
      <c r="D39" s="31">
        <v>3927</v>
      </c>
      <c r="E39" s="31">
        <v>1572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51">
        <f t="shared" si="16"/>
        <v>3927</v>
      </c>
      <c r="M39" s="51">
        <f t="shared" si="17"/>
        <v>3927</v>
      </c>
      <c r="N39" s="51">
        <f t="shared" si="18"/>
        <v>1572</v>
      </c>
    </row>
    <row r="40" spans="1:14" x14ac:dyDescent="0.25">
      <c r="A40" s="17" t="s">
        <v>32</v>
      </c>
      <c r="B40" s="18" t="s">
        <v>42</v>
      </c>
      <c r="C40" s="31">
        <v>18839</v>
      </c>
      <c r="D40" s="31">
        <v>18807</v>
      </c>
      <c r="E40" s="31">
        <v>23086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51">
        <f t="shared" si="16"/>
        <v>18839</v>
      </c>
      <c r="M40" s="51">
        <f t="shared" si="17"/>
        <v>18807</v>
      </c>
      <c r="N40" s="51">
        <f t="shared" si="18"/>
        <v>23086</v>
      </c>
    </row>
    <row r="41" spans="1:14" x14ac:dyDescent="0.25">
      <c r="A41" s="17" t="s">
        <v>33</v>
      </c>
      <c r="B41" s="18" t="s">
        <v>43</v>
      </c>
      <c r="C41" s="31">
        <v>26892</v>
      </c>
      <c r="D41" s="31">
        <v>26892</v>
      </c>
      <c r="E41" s="31">
        <v>22595</v>
      </c>
      <c r="F41" s="31">
        <v>0</v>
      </c>
      <c r="G41" s="31">
        <v>0</v>
      </c>
      <c r="H41" s="31">
        <v>0</v>
      </c>
      <c r="I41" s="31">
        <f>I42</f>
        <v>0</v>
      </c>
      <c r="J41" s="31">
        <f>J42</f>
        <v>0</v>
      </c>
      <c r="K41" s="31">
        <f>K42</f>
        <v>0</v>
      </c>
      <c r="L41" s="51">
        <f t="shared" si="16"/>
        <v>26892</v>
      </c>
      <c r="M41" s="51">
        <f t="shared" si="17"/>
        <v>26892</v>
      </c>
      <c r="N41" s="51">
        <f t="shared" si="18"/>
        <v>22595</v>
      </c>
    </row>
    <row r="42" spans="1:14" x14ac:dyDescent="0.25">
      <c r="A42" s="33" t="s">
        <v>59</v>
      </c>
      <c r="B42" s="34" t="s">
        <v>57</v>
      </c>
      <c r="C42" s="31">
        <f>26392+500</f>
        <v>26892</v>
      </c>
      <c r="D42" s="31">
        <f>26392+500</f>
        <v>26892</v>
      </c>
      <c r="E42" s="31">
        <v>22595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51">
        <f t="shared" si="16"/>
        <v>26892</v>
      </c>
      <c r="M42" s="51">
        <f t="shared" si="17"/>
        <v>26892</v>
      </c>
      <c r="N42" s="51">
        <f t="shared" si="18"/>
        <v>22595</v>
      </c>
    </row>
    <row r="43" spans="1:14" x14ac:dyDescent="0.25">
      <c r="A43" s="17" t="s">
        <v>34</v>
      </c>
      <c r="B43" s="18" t="s">
        <v>44</v>
      </c>
      <c r="C43" s="31">
        <v>10774.27</v>
      </c>
      <c r="D43" s="31">
        <v>10774.27</v>
      </c>
      <c r="E43" s="31">
        <v>10724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51">
        <f t="shared" si="16"/>
        <v>10774.27</v>
      </c>
      <c r="M43" s="51">
        <f t="shared" si="17"/>
        <v>10774.27</v>
      </c>
      <c r="N43" s="51">
        <f t="shared" si="18"/>
        <v>10724</v>
      </c>
    </row>
    <row r="44" spans="1:14" x14ac:dyDescent="0.25">
      <c r="A44" s="17" t="s">
        <v>35</v>
      </c>
      <c r="B44" s="18" t="s">
        <v>45</v>
      </c>
      <c r="C44" s="31">
        <v>0</v>
      </c>
      <c r="D44" s="31">
        <v>0</v>
      </c>
      <c r="E44" s="31">
        <v>427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51">
        <f t="shared" si="16"/>
        <v>0</v>
      </c>
      <c r="M44" s="51">
        <f t="shared" si="17"/>
        <v>0</v>
      </c>
      <c r="N44" s="51">
        <f t="shared" si="18"/>
        <v>427</v>
      </c>
    </row>
    <row r="45" spans="1:14" x14ac:dyDescent="0.25">
      <c r="A45" s="17" t="s">
        <v>36</v>
      </c>
      <c r="B45" s="18" t="s">
        <v>46</v>
      </c>
      <c r="C45" s="31">
        <v>4000</v>
      </c>
      <c r="D45" s="31">
        <v>4000</v>
      </c>
      <c r="E45" s="31">
        <v>1042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51">
        <f t="shared" si="16"/>
        <v>4000</v>
      </c>
      <c r="M45" s="51">
        <f t="shared" si="17"/>
        <v>4000</v>
      </c>
      <c r="N45" s="51">
        <f t="shared" si="18"/>
        <v>1042</v>
      </c>
    </row>
    <row r="46" spans="1:14" x14ac:dyDescent="0.25">
      <c r="A46" s="17" t="s">
        <v>37</v>
      </c>
      <c r="B46" s="18" t="s">
        <v>47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51">
        <f t="shared" si="16"/>
        <v>0</v>
      </c>
      <c r="M46" s="51">
        <f t="shared" si="17"/>
        <v>0</v>
      </c>
      <c r="N46" s="51">
        <f t="shared" si="18"/>
        <v>0</v>
      </c>
    </row>
    <row r="47" spans="1:14" ht="15.75" thickBot="1" x14ac:dyDescent="0.3">
      <c r="A47" s="21" t="s">
        <v>38</v>
      </c>
      <c r="B47" s="22" t="s">
        <v>48</v>
      </c>
      <c r="C47" s="44">
        <v>0</v>
      </c>
      <c r="D47" s="44">
        <v>0</v>
      </c>
      <c r="E47" s="44">
        <v>82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51">
        <f t="shared" si="16"/>
        <v>0</v>
      </c>
      <c r="M47" s="51">
        <f t="shared" si="17"/>
        <v>0</v>
      </c>
      <c r="N47" s="51">
        <f t="shared" si="18"/>
        <v>82</v>
      </c>
    </row>
    <row r="48" spans="1:14" ht="15.75" thickBot="1" x14ac:dyDescent="0.3">
      <c r="A48" s="25" t="s">
        <v>49</v>
      </c>
      <c r="B48" s="26" t="s">
        <v>50</v>
      </c>
      <c r="C48" s="27">
        <f t="shared" ref="C48:N48" si="19">C36+C37+C39+C40+C41+C43+C44+C45+C46+C47</f>
        <v>74014.27</v>
      </c>
      <c r="D48" s="27">
        <f t="shared" si="19"/>
        <v>74482.27</v>
      </c>
      <c r="E48" s="27">
        <f t="shared" si="19"/>
        <v>66547</v>
      </c>
      <c r="F48" s="27">
        <f t="shared" si="19"/>
        <v>0</v>
      </c>
      <c r="G48" s="27">
        <f t="shared" si="19"/>
        <v>0</v>
      </c>
      <c r="H48" s="27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19"/>
        <v>0</v>
      </c>
      <c r="L48" s="27">
        <f t="shared" si="19"/>
        <v>74014.27</v>
      </c>
      <c r="M48" s="27">
        <f t="shared" si="19"/>
        <v>74482.27</v>
      </c>
      <c r="N48" s="27">
        <f t="shared" si="19"/>
        <v>66547</v>
      </c>
    </row>
    <row r="49" spans="1:14" x14ac:dyDescent="0.25">
      <c r="A49" s="28"/>
      <c r="B49" s="29"/>
      <c r="C49" s="31"/>
      <c r="D49" s="31"/>
      <c r="E49" s="31"/>
      <c r="F49" s="31"/>
      <c r="G49" s="31"/>
      <c r="H49" s="31"/>
      <c r="I49" s="31"/>
      <c r="J49" s="31"/>
      <c r="K49" s="31"/>
      <c r="L49" s="51"/>
      <c r="M49" s="51"/>
      <c r="N49" s="51"/>
    </row>
    <row r="50" spans="1:14" x14ac:dyDescent="0.25">
      <c r="A50" s="17" t="s">
        <v>60</v>
      </c>
      <c r="B50" s="18" t="s">
        <v>64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51">
        <f t="shared" ref="L50:L52" si="20">C50+F50+I50</f>
        <v>0</v>
      </c>
      <c r="M50" s="51">
        <f t="shared" ref="M50:M52" si="21">D50+G50+J50</f>
        <v>0</v>
      </c>
      <c r="N50" s="51">
        <f t="shared" ref="N50:N52" si="22">E50+H50+K50</f>
        <v>0</v>
      </c>
    </row>
    <row r="51" spans="1:14" x14ac:dyDescent="0.25">
      <c r="A51" s="17" t="s">
        <v>61</v>
      </c>
      <c r="B51" s="18" t="s">
        <v>101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51">
        <f t="shared" si="20"/>
        <v>0</v>
      </c>
      <c r="M51" s="51">
        <f t="shared" si="21"/>
        <v>0</v>
      </c>
      <c r="N51" s="51">
        <f t="shared" si="22"/>
        <v>0</v>
      </c>
    </row>
    <row r="52" spans="1:14" ht="15.75" thickBot="1" x14ac:dyDescent="0.3">
      <c r="A52" s="21" t="s">
        <v>142</v>
      </c>
      <c r="B52" s="22" t="s">
        <v>65</v>
      </c>
      <c r="C52" s="31">
        <v>0</v>
      </c>
      <c r="D52" s="31">
        <v>360</v>
      </c>
      <c r="E52" s="31">
        <v>360</v>
      </c>
      <c r="F52" s="31">
        <v>0</v>
      </c>
      <c r="G52" s="31">
        <v>0</v>
      </c>
      <c r="H52" s="31">
        <v>0</v>
      </c>
      <c r="I52" s="44">
        <v>0</v>
      </c>
      <c r="J52" s="44">
        <v>0</v>
      </c>
      <c r="K52" s="44">
        <v>0</v>
      </c>
      <c r="L52" s="51">
        <f t="shared" si="20"/>
        <v>0</v>
      </c>
      <c r="M52" s="51">
        <f t="shared" si="21"/>
        <v>360</v>
      </c>
      <c r="N52" s="51">
        <f t="shared" si="22"/>
        <v>360</v>
      </c>
    </row>
    <row r="53" spans="1:14" ht="15.75" thickBot="1" x14ac:dyDescent="0.3">
      <c r="A53" s="25" t="s">
        <v>62</v>
      </c>
      <c r="B53" s="26" t="s">
        <v>63</v>
      </c>
      <c r="C53" s="27">
        <f t="shared" ref="C53:K53" si="23">SUM(C50:C52)</f>
        <v>0</v>
      </c>
      <c r="D53" s="27">
        <f t="shared" si="23"/>
        <v>360</v>
      </c>
      <c r="E53" s="27">
        <f t="shared" si="23"/>
        <v>360</v>
      </c>
      <c r="F53" s="27">
        <f t="shared" si="23"/>
        <v>0</v>
      </c>
      <c r="G53" s="27">
        <f t="shared" si="23"/>
        <v>0</v>
      </c>
      <c r="H53" s="27">
        <f t="shared" si="23"/>
        <v>0</v>
      </c>
      <c r="I53" s="40">
        <f t="shared" si="23"/>
        <v>0</v>
      </c>
      <c r="J53" s="40">
        <f t="shared" si="23"/>
        <v>0</v>
      </c>
      <c r="K53" s="40">
        <f t="shared" si="23"/>
        <v>0</v>
      </c>
      <c r="L53" s="53">
        <v>0</v>
      </c>
      <c r="M53" s="53">
        <f>M52</f>
        <v>360</v>
      </c>
      <c r="N53" s="53">
        <f>N52</f>
        <v>360</v>
      </c>
    </row>
    <row r="54" spans="1:14" ht="15.75" thickBot="1" x14ac:dyDescent="0.3">
      <c r="A54" s="41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57"/>
      <c r="M54" s="57"/>
      <c r="N54" s="57"/>
    </row>
    <row r="55" spans="1:14" ht="16.5" thickBot="1" x14ac:dyDescent="0.3">
      <c r="A55" s="86" t="s">
        <v>98</v>
      </c>
      <c r="B55" s="87"/>
      <c r="C55" s="45">
        <f t="shared" ref="C55:N55" si="24">C53+C48+C34+C16</f>
        <v>581867.27</v>
      </c>
      <c r="D55" s="45">
        <f t="shared" si="24"/>
        <v>600579.27</v>
      </c>
      <c r="E55" s="45">
        <f t="shared" si="24"/>
        <v>488872</v>
      </c>
      <c r="F55" s="45">
        <f t="shared" si="24"/>
        <v>0</v>
      </c>
      <c r="G55" s="45">
        <f t="shared" si="24"/>
        <v>0</v>
      </c>
      <c r="H55" s="45">
        <f t="shared" si="24"/>
        <v>0</v>
      </c>
      <c r="I55" s="46">
        <f t="shared" si="24"/>
        <v>0</v>
      </c>
      <c r="J55" s="46">
        <f t="shared" si="24"/>
        <v>0</v>
      </c>
      <c r="K55" s="46">
        <f t="shared" si="24"/>
        <v>0</v>
      </c>
      <c r="L55" s="58">
        <f t="shared" si="24"/>
        <v>581867.27</v>
      </c>
      <c r="M55" s="58">
        <f t="shared" si="24"/>
        <v>600579.27</v>
      </c>
      <c r="N55" s="58">
        <f t="shared" si="24"/>
        <v>488872</v>
      </c>
    </row>
    <row r="56" spans="1:14" x14ac:dyDescent="0.25">
      <c r="A56" s="28"/>
      <c r="B56" s="29"/>
      <c r="C56" s="31"/>
      <c r="D56" s="31"/>
      <c r="E56" s="31"/>
      <c r="F56" s="31"/>
      <c r="G56" s="31"/>
      <c r="H56" s="31"/>
      <c r="I56" s="31"/>
      <c r="J56" s="31"/>
      <c r="K56" s="31"/>
      <c r="L56" s="51"/>
      <c r="M56" s="51"/>
      <c r="N56" s="51"/>
    </row>
    <row r="57" spans="1:14" x14ac:dyDescent="0.25">
      <c r="A57" s="17" t="s">
        <v>66</v>
      </c>
      <c r="B57" s="18" t="s">
        <v>77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51">
        <f t="shared" ref="L57:L66" si="25">C57+F57+I57</f>
        <v>0</v>
      </c>
      <c r="M57" s="51">
        <f t="shared" ref="M57:M66" si="26">D57+G57+J57</f>
        <v>0</v>
      </c>
      <c r="N57" s="51">
        <f t="shared" ref="N57:N66" si="27">E57+H57+K57</f>
        <v>0</v>
      </c>
    </row>
    <row r="58" spans="1:14" x14ac:dyDescent="0.25">
      <c r="A58" s="17" t="s">
        <v>67</v>
      </c>
      <c r="B58" s="18" t="s">
        <v>78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51">
        <f t="shared" si="25"/>
        <v>0</v>
      </c>
      <c r="M58" s="51">
        <f t="shared" si="26"/>
        <v>0</v>
      </c>
      <c r="N58" s="51">
        <f t="shared" si="27"/>
        <v>0</v>
      </c>
    </row>
    <row r="59" spans="1:14" x14ac:dyDescent="0.25">
      <c r="A59" s="17" t="s">
        <v>68</v>
      </c>
      <c r="B59" s="18" t="s">
        <v>79</v>
      </c>
      <c r="C59" s="31">
        <v>0</v>
      </c>
      <c r="D59" s="31">
        <v>12205</v>
      </c>
      <c r="E59" s="31">
        <v>12205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51">
        <f t="shared" si="25"/>
        <v>0</v>
      </c>
      <c r="M59" s="51">
        <f t="shared" si="26"/>
        <v>12205</v>
      </c>
      <c r="N59" s="51">
        <f t="shared" si="27"/>
        <v>12205</v>
      </c>
    </row>
    <row r="60" spans="1:14" x14ac:dyDescent="0.25">
      <c r="A60" s="17" t="s">
        <v>69</v>
      </c>
      <c r="B60" s="18" t="s">
        <v>80</v>
      </c>
      <c r="C60" s="31">
        <v>0</v>
      </c>
      <c r="D60" s="31">
        <v>7059</v>
      </c>
      <c r="E60" s="31">
        <v>7059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51">
        <f t="shared" si="25"/>
        <v>0</v>
      </c>
      <c r="M60" s="51">
        <f t="shared" si="26"/>
        <v>7059</v>
      </c>
      <c r="N60" s="51">
        <f t="shared" si="27"/>
        <v>7059</v>
      </c>
    </row>
    <row r="61" spans="1:14" x14ac:dyDescent="0.25">
      <c r="A61" s="17" t="s">
        <v>70</v>
      </c>
      <c r="B61" s="18" t="s">
        <v>81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51">
        <f t="shared" si="25"/>
        <v>0</v>
      </c>
      <c r="M61" s="51">
        <f t="shared" si="26"/>
        <v>0</v>
      </c>
      <c r="N61" s="51">
        <f t="shared" si="27"/>
        <v>0</v>
      </c>
    </row>
    <row r="62" spans="1:14" x14ac:dyDescent="0.25">
      <c r="A62" s="17" t="s">
        <v>71</v>
      </c>
      <c r="B62" s="18" t="s">
        <v>83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51">
        <f t="shared" si="25"/>
        <v>0</v>
      </c>
      <c r="M62" s="51">
        <f t="shared" si="26"/>
        <v>0</v>
      </c>
      <c r="N62" s="51">
        <f t="shared" si="27"/>
        <v>0</v>
      </c>
    </row>
    <row r="63" spans="1:14" x14ac:dyDescent="0.25">
      <c r="A63" s="17" t="s">
        <v>72</v>
      </c>
      <c r="B63" s="18" t="s">
        <v>143</v>
      </c>
      <c r="C63" s="31">
        <v>0</v>
      </c>
      <c r="D63" s="31">
        <v>250000</v>
      </c>
      <c r="E63" s="31">
        <v>385127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51">
        <f t="shared" si="25"/>
        <v>0</v>
      </c>
      <c r="M63" s="51">
        <f t="shared" si="26"/>
        <v>250000</v>
      </c>
      <c r="N63" s="51">
        <f t="shared" si="27"/>
        <v>385127</v>
      </c>
    </row>
    <row r="64" spans="1:14" x14ac:dyDescent="0.25">
      <c r="A64" s="17" t="s">
        <v>73</v>
      </c>
      <c r="B64" s="18" t="s">
        <v>82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51">
        <f t="shared" si="25"/>
        <v>0</v>
      </c>
      <c r="M64" s="51">
        <f t="shared" si="26"/>
        <v>0</v>
      </c>
      <c r="N64" s="51">
        <f t="shared" si="27"/>
        <v>0</v>
      </c>
    </row>
    <row r="65" spans="1:14" x14ac:dyDescent="0.25">
      <c r="A65" s="17" t="s">
        <v>74</v>
      </c>
      <c r="B65" s="18" t="s">
        <v>76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51">
        <f t="shared" si="25"/>
        <v>0</v>
      </c>
      <c r="M65" s="51">
        <f t="shared" si="26"/>
        <v>0</v>
      </c>
      <c r="N65" s="51">
        <f t="shared" si="27"/>
        <v>0</v>
      </c>
    </row>
    <row r="66" spans="1:14" ht="15.75" thickBot="1" x14ac:dyDescent="0.3">
      <c r="A66" s="21" t="s">
        <v>75</v>
      </c>
      <c r="B66" s="22" t="s">
        <v>99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44">
        <v>0</v>
      </c>
      <c r="J66" s="44">
        <v>0</v>
      </c>
      <c r="K66" s="44">
        <v>0</v>
      </c>
      <c r="L66" s="51">
        <f t="shared" si="25"/>
        <v>0</v>
      </c>
      <c r="M66" s="51">
        <f t="shared" si="26"/>
        <v>0</v>
      </c>
      <c r="N66" s="51">
        <f t="shared" si="27"/>
        <v>0</v>
      </c>
    </row>
    <row r="67" spans="1:14" ht="15.75" thickBot="1" x14ac:dyDescent="0.3">
      <c r="A67" s="25" t="s">
        <v>84</v>
      </c>
      <c r="B67" s="26" t="s">
        <v>85</v>
      </c>
      <c r="C67" s="27">
        <f t="shared" ref="C67:K67" si="28">SUM(C57:C66)</f>
        <v>0</v>
      </c>
      <c r="D67" s="27">
        <f t="shared" si="28"/>
        <v>269264</v>
      </c>
      <c r="E67" s="27">
        <f t="shared" si="28"/>
        <v>404391</v>
      </c>
      <c r="F67" s="27">
        <f t="shared" si="28"/>
        <v>0</v>
      </c>
      <c r="G67" s="27">
        <f t="shared" si="28"/>
        <v>0</v>
      </c>
      <c r="H67" s="27">
        <f t="shared" si="28"/>
        <v>0</v>
      </c>
      <c r="I67" s="40">
        <f t="shared" si="28"/>
        <v>0</v>
      </c>
      <c r="J67" s="40">
        <f t="shared" si="28"/>
        <v>0</v>
      </c>
      <c r="K67" s="40">
        <f t="shared" si="28"/>
        <v>0</v>
      </c>
      <c r="L67" s="53">
        <v>0</v>
      </c>
      <c r="M67" s="53">
        <f>SUM(M57:M66)</f>
        <v>269264</v>
      </c>
      <c r="N67" s="53">
        <f>SUM(N57:N66)</f>
        <v>404391</v>
      </c>
    </row>
    <row r="68" spans="1:14" ht="15.75" thickBot="1" x14ac:dyDescent="0.3">
      <c r="A68" s="41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57"/>
      <c r="M68" s="57"/>
      <c r="N68" s="57"/>
    </row>
    <row r="69" spans="1:14" ht="16.5" thickBot="1" x14ac:dyDescent="0.3">
      <c r="A69" s="88" t="s">
        <v>86</v>
      </c>
      <c r="B69" s="89"/>
      <c r="C69" s="45">
        <f t="shared" ref="C69:M69" si="29">C67+C55</f>
        <v>581867.27</v>
      </c>
      <c r="D69" s="45">
        <f t="shared" si="29"/>
        <v>869843.27</v>
      </c>
      <c r="E69" s="45">
        <f t="shared" ref="E69" si="30">E67+E55</f>
        <v>893263</v>
      </c>
      <c r="F69" s="45">
        <f t="shared" si="29"/>
        <v>0</v>
      </c>
      <c r="G69" s="45">
        <f t="shared" ref="G69:H69" si="31">G67+G55</f>
        <v>0</v>
      </c>
      <c r="H69" s="45">
        <f t="shared" si="31"/>
        <v>0</v>
      </c>
      <c r="I69" s="46">
        <f t="shared" si="29"/>
        <v>0</v>
      </c>
      <c r="J69" s="46">
        <f t="shared" ref="J69:K69" si="32">J67+J55</f>
        <v>0</v>
      </c>
      <c r="K69" s="46">
        <f t="shared" si="32"/>
        <v>0</v>
      </c>
      <c r="L69" s="58">
        <f t="shared" si="29"/>
        <v>581867.27</v>
      </c>
      <c r="M69" s="58">
        <f t="shared" si="29"/>
        <v>869843.27</v>
      </c>
      <c r="N69" s="58">
        <f t="shared" ref="N69" si="33">N67+N55</f>
        <v>893263</v>
      </c>
    </row>
    <row r="70" spans="1:14" x14ac:dyDescent="0.25">
      <c r="A70" s="63" t="s">
        <v>137</v>
      </c>
    </row>
  </sheetData>
  <mergeCells count="11">
    <mergeCell ref="N4:N5"/>
    <mergeCell ref="A2:N2"/>
    <mergeCell ref="M4:M5"/>
    <mergeCell ref="A55:B55"/>
    <mergeCell ref="A69:B69"/>
    <mergeCell ref="B4:B5"/>
    <mergeCell ref="A4:A5"/>
    <mergeCell ref="L4:L5"/>
    <mergeCell ref="C4:E4"/>
    <mergeCell ref="F4:H4"/>
    <mergeCell ref="I4:K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85" zoomScaleNormal="85" workbookViewId="0">
      <selection activeCell="A3" sqref="A3:Q3"/>
    </sheetView>
  </sheetViews>
  <sheetFormatPr defaultRowHeight="15" x14ac:dyDescent="0.25"/>
  <cols>
    <col min="1" max="1" width="9.85546875" style="8" customWidth="1"/>
    <col min="2" max="2" width="44" style="8" customWidth="1"/>
    <col min="3" max="5" width="13.85546875" style="9" customWidth="1"/>
    <col min="6" max="6" width="11.7109375" style="9" customWidth="1"/>
    <col min="7" max="8" width="13" style="9" customWidth="1"/>
    <col min="9" max="9" width="11" style="9" customWidth="1"/>
    <col min="10" max="11" width="12.28515625" style="9" customWidth="1"/>
    <col min="12" max="12" width="11.7109375" style="9" customWidth="1"/>
    <col min="13" max="14" width="12.85546875" style="9" customWidth="1"/>
    <col min="15" max="15" width="10.42578125" style="9" customWidth="1"/>
    <col min="16" max="17" width="12.28515625" style="9" customWidth="1"/>
  </cols>
  <sheetData>
    <row r="1" spans="1:17" x14ac:dyDescent="0.25">
      <c r="O1" s="10"/>
      <c r="P1" s="10"/>
      <c r="Q1" s="10" t="s">
        <v>119</v>
      </c>
    </row>
    <row r="2" spans="1:17" x14ac:dyDescent="0.25">
      <c r="A2" s="85" t="s">
        <v>129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x14ac:dyDescent="0.25">
      <c r="A3" s="85" t="s">
        <v>111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15.75" thickBot="1" x14ac:dyDescent="0.3">
      <c r="O4" s="11"/>
      <c r="P4" s="11"/>
      <c r="Q4" s="11" t="s">
        <v>96</v>
      </c>
    </row>
    <row r="5" spans="1:17" ht="32.25" customHeight="1" thickBot="1" x14ac:dyDescent="0.3">
      <c r="A5" s="92" t="s">
        <v>1</v>
      </c>
      <c r="B5" s="90" t="s">
        <v>0</v>
      </c>
      <c r="C5" s="96" t="s">
        <v>146</v>
      </c>
      <c r="D5" s="97"/>
      <c r="E5" s="98"/>
      <c r="F5" s="96" t="s">
        <v>114</v>
      </c>
      <c r="G5" s="97"/>
      <c r="H5" s="98"/>
      <c r="I5" s="96" t="s">
        <v>112</v>
      </c>
      <c r="J5" s="97"/>
      <c r="K5" s="98"/>
      <c r="L5" s="96" t="s">
        <v>113</v>
      </c>
      <c r="M5" s="97"/>
      <c r="N5" s="97"/>
      <c r="O5" s="83" t="s">
        <v>138</v>
      </c>
      <c r="P5" s="99" t="s">
        <v>139</v>
      </c>
      <c r="Q5" s="83" t="s">
        <v>145</v>
      </c>
    </row>
    <row r="6" spans="1:17" ht="32.25" customHeight="1" thickBot="1" x14ac:dyDescent="0.3">
      <c r="A6" s="93"/>
      <c r="B6" s="91"/>
      <c r="C6" s="65" t="s">
        <v>140</v>
      </c>
      <c r="D6" s="65" t="s">
        <v>141</v>
      </c>
      <c r="E6" s="12" t="s">
        <v>144</v>
      </c>
      <c r="F6" s="65" t="s">
        <v>140</v>
      </c>
      <c r="G6" s="65" t="s">
        <v>141</v>
      </c>
      <c r="H6" s="12" t="s">
        <v>144</v>
      </c>
      <c r="I6" s="65" t="s">
        <v>140</v>
      </c>
      <c r="J6" s="65" t="s">
        <v>141</v>
      </c>
      <c r="K6" s="12" t="s">
        <v>144</v>
      </c>
      <c r="L6" s="65" t="s">
        <v>140</v>
      </c>
      <c r="M6" s="65" t="s">
        <v>141</v>
      </c>
      <c r="N6" s="64" t="s">
        <v>144</v>
      </c>
      <c r="O6" s="84"/>
      <c r="P6" s="100"/>
      <c r="Q6" s="84"/>
    </row>
    <row r="7" spans="1:17" x14ac:dyDescent="0.25">
      <c r="A7" s="13" t="s">
        <v>2</v>
      </c>
      <c r="B7" s="14" t="s">
        <v>3</v>
      </c>
      <c r="C7" s="15">
        <f>52417+136</f>
        <v>52553</v>
      </c>
      <c r="D7" s="15">
        <f>52417+136</f>
        <v>52553</v>
      </c>
      <c r="E7" s="15">
        <f>52417+136</f>
        <v>52553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49">
        <v>0</v>
      </c>
      <c r="O7" s="76">
        <f t="shared" ref="O7:Q8" si="0">C7+F7+I7+L7</f>
        <v>52553</v>
      </c>
      <c r="P7" s="68">
        <f t="shared" si="0"/>
        <v>52553</v>
      </c>
      <c r="Q7" s="16">
        <f t="shared" si="0"/>
        <v>52553</v>
      </c>
    </row>
    <row r="8" spans="1:17" x14ac:dyDescent="0.25">
      <c r="A8" s="17" t="s">
        <v>4</v>
      </c>
      <c r="B8" s="18" t="s">
        <v>100</v>
      </c>
      <c r="C8" s="19">
        <v>65078</v>
      </c>
      <c r="D8" s="19">
        <v>73650</v>
      </c>
      <c r="E8" s="19">
        <v>73650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v>0</v>
      </c>
      <c r="O8" s="77">
        <f t="shared" si="0"/>
        <v>65078</v>
      </c>
      <c r="P8" s="69">
        <f t="shared" si="0"/>
        <v>73650</v>
      </c>
      <c r="Q8" s="20">
        <f t="shared" si="0"/>
        <v>73650</v>
      </c>
    </row>
    <row r="9" spans="1:17" x14ac:dyDescent="0.25">
      <c r="A9" s="17" t="s">
        <v>6</v>
      </c>
      <c r="B9" s="18" t="s">
        <v>7</v>
      </c>
      <c r="C9" s="19">
        <v>39119</v>
      </c>
      <c r="D9" s="19">
        <v>40377</v>
      </c>
      <c r="E9" s="19">
        <v>40377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v>0</v>
      </c>
      <c r="O9" s="77">
        <f t="shared" ref="O9:O11" si="1">C9+F9+I9+L9</f>
        <v>39119</v>
      </c>
      <c r="P9" s="69">
        <f t="shared" ref="P9:Q15" si="2">D9+G9+J9+M9</f>
        <v>40377</v>
      </c>
      <c r="Q9" s="20">
        <f t="shared" si="2"/>
        <v>40377</v>
      </c>
    </row>
    <row r="10" spans="1:17" x14ac:dyDescent="0.25">
      <c r="A10" s="17" t="s">
        <v>8</v>
      </c>
      <c r="B10" s="18" t="s">
        <v>9</v>
      </c>
      <c r="C10" s="19">
        <v>4178</v>
      </c>
      <c r="D10" s="19">
        <v>4484</v>
      </c>
      <c r="E10" s="19">
        <v>4484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v>0</v>
      </c>
      <c r="O10" s="77">
        <f t="shared" si="1"/>
        <v>4178</v>
      </c>
      <c r="P10" s="69">
        <f t="shared" si="2"/>
        <v>4484</v>
      </c>
      <c r="Q10" s="20">
        <f t="shared" si="2"/>
        <v>4484</v>
      </c>
    </row>
    <row r="11" spans="1:17" x14ac:dyDescent="0.25">
      <c r="A11" s="17" t="s">
        <v>10</v>
      </c>
      <c r="B11" s="18" t="s">
        <v>11</v>
      </c>
      <c r="C11" s="19">
        <v>0</v>
      </c>
      <c r="D11" s="19">
        <v>2136</v>
      </c>
      <c r="E11" s="19">
        <v>2136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v>0</v>
      </c>
      <c r="O11" s="77">
        <f t="shared" si="1"/>
        <v>0</v>
      </c>
      <c r="P11" s="69">
        <f t="shared" si="2"/>
        <v>2136</v>
      </c>
      <c r="Q11" s="20">
        <f t="shared" si="2"/>
        <v>2136</v>
      </c>
    </row>
    <row r="12" spans="1:17" x14ac:dyDescent="0.25">
      <c r="A12" s="21" t="s">
        <v>12</v>
      </c>
      <c r="B12" s="22" t="s">
        <v>13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67">
        <v>0</v>
      </c>
      <c r="O12" s="78">
        <f>SUM(C12:L12)</f>
        <v>0</v>
      </c>
      <c r="P12" s="70">
        <f>SUM(D12:O12)</f>
        <v>0</v>
      </c>
      <c r="Q12" s="20">
        <f t="shared" si="2"/>
        <v>0</v>
      </c>
    </row>
    <row r="13" spans="1:17" x14ac:dyDescent="0.25">
      <c r="A13" s="17" t="s">
        <v>121</v>
      </c>
      <c r="B13" s="18" t="s">
        <v>122</v>
      </c>
      <c r="C13" s="19">
        <v>0</v>
      </c>
      <c r="D13" s="19">
        <v>0</v>
      </c>
      <c r="E13" s="19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67">
        <v>0</v>
      </c>
      <c r="O13" s="79">
        <f>SUM(C13:L13)</f>
        <v>0</v>
      </c>
      <c r="P13" s="71">
        <f>SUM(D13:O13)</f>
        <v>0</v>
      </c>
      <c r="Q13" s="20">
        <f t="shared" si="2"/>
        <v>0</v>
      </c>
    </row>
    <row r="14" spans="1:17" x14ac:dyDescent="0.25">
      <c r="A14" s="17" t="s">
        <v>123</v>
      </c>
      <c r="B14" s="18" t="s">
        <v>127</v>
      </c>
      <c r="C14" s="19">
        <v>0</v>
      </c>
      <c r="D14" s="19">
        <v>0</v>
      </c>
      <c r="E14" s="1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67">
        <v>0</v>
      </c>
      <c r="O14" s="79">
        <f>SUM(C14:L14)</f>
        <v>0</v>
      </c>
      <c r="P14" s="71">
        <f>SUM(D14:O14)</f>
        <v>0</v>
      </c>
      <c r="Q14" s="20">
        <f t="shared" si="2"/>
        <v>0</v>
      </c>
    </row>
    <row r="15" spans="1:17" x14ac:dyDescent="0.25">
      <c r="A15" s="17" t="s">
        <v>124</v>
      </c>
      <c r="B15" s="18" t="s">
        <v>128</v>
      </c>
      <c r="C15" s="19">
        <v>0</v>
      </c>
      <c r="D15" s="19">
        <v>0</v>
      </c>
      <c r="E15" s="1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67">
        <v>0</v>
      </c>
      <c r="O15" s="79">
        <f>SUM(C15:L15)</f>
        <v>0</v>
      </c>
      <c r="P15" s="71">
        <f>SUM(D15:O15)</f>
        <v>0</v>
      </c>
      <c r="Q15" s="20">
        <f t="shared" si="2"/>
        <v>0</v>
      </c>
    </row>
    <row r="16" spans="1:17" ht="15.75" thickBot="1" x14ac:dyDescent="0.3">
      <c r="A16" s="21" t="s">
        <v>125</v>
      </c>
      <c r="B16" s="22" t="s">
        <v>126</v>
      </c>
      <c r="C16" s="23">
        <f>10333+193</f>
        <v>10526</v>
      </c>
      <c r="D16" s="23">
        <v>16138</v>
      </c>
      <c r="E16" s="23">
        <v>17484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67">
        <v>0</v>
      </c>
      <c r="O16" s="77">
        <f>C16+F16+I16+L16</f>
        <v>10526</v>
      </c>
      <c r="P16" s="69">
        <f>D16+G16+J16+M16</f>
        <v>16138</v>
      </c>
      <c r="Q16" s="20">
        <f>E16+H16+K16+N16</f>
        <v>17484</v>
      </c>
    </row>
    <row r="17" spans="1:17" ht="15.75" thickBot="1" x14ac:dyDescent="0.3">
      <c r="A17" s="25" t="s">
        <v>14</v>
      </c>
      <c r="B17" s="26" t="s">
        <v>15</v>
      </c>
      <c r="C17" s="27">
        <f t="shared" ref="C17:Q17" si="3">SUM(C7:C16)</f>
        <v>171454</v>
      </c>
      <c r="D17" s="27">
        <f t="shared" si="3"/>
        <v>189338</v>
      </c>
      <c r="E17" s="27">
        <f t="shared" si="3"/>
        <v>190684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</v>
      </c>
      <c r="N17" s="40">
        <f t="shared" si="3"/>
        <v>0</v>
      </c>
      <c r="O17" s="80">
        <f t="shared" si="3"/>
        <v>171454</v>
      </c>
      <c r="P17" s="72">
        <f t="shared" si="3"/>
        <v>189338</v>
      </c>
      <c r="Q17" s="53">
        <f t="shared" si="3"/>
        <v>190684</v>
      </c>
    </row>
    <row r="18" spans="1:17" x14ac:dyDescent="0.25">
      <c r="A18" s="2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77"/>
      <c r="P18" s="69"/>
      <c r="Q18" s="20"/>
    </row>
    <row r="19" spans="1:17" x14ac:dyDescent="0.25">
      <c r="A19" s="17" t="s">
        <v>16</v>
      </c>
      <c r="B19" s="18" t="s">
        <v>17</v>
      </c>
      <c r="C19" s="19">
        <f t="shared" ref="C19:N19" si="4">C20+C21+C22+C23</f>
        <v>226389</v>
      </c>
      <c r="D19" s="19">
        <f t="shared" si="4"/>
        <v>226389</v>
      </c>
      <c r="E19" s="19">
        <f t="shared" si="4"/>
        <v>120796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77">
        <f t="shared" ref="O19:O34" si="5">C19+F19+I19+L19</f>
        <v>226389</v>
      </c>
      <c r="P19" s="69">
        <f t="shared" ref="P19:Q34" si="6">D19+G19+J19+M19</f>
        <v>226389</v>
      </c>
      <c r="Q19" s="20">
        <f t="shared" si="6"/>
        <v>120796</v>
      </c>
    </row>
    <row r="20" spans="1:17" x14ac:dyDescent="0.25">
      <c r="A20" s="33" t="s">
        <v>87</v>
      </c>
      <c r="B20" s="34" t="s">
        <v>102</v>
      </c>
      <c r="C20" s="35">
        <v>100000</v>
      </c>
      <c r="D20" s="35">
        <v>100000</v>
      </c>
      <c r="E20" s="35">
        <v>62614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77">
        <f t="shared" si="5"/>
        <v>100000</v>
      </c>
      <c r="P20" s="69">
        <f t="shared" si="6"/>
        <v>100000</v>
      </c>
      <c r="Q20" s="20">
        <f t="shared" si="6"/>
        <v>62614</v>
      </c>
    </row>
    <row r="21" spans="1:17" x14ac:dyDescent="0.25">
      <c r="A21" s="33" t="s">
        <v>88</v>
      </c>
      <c r="B21" s="34" t="s">
        <v>23</v>
      </c>
      <c r="C21" s="35">
        <v>126329</v>
      </c>
      <c r="D21" s="35">
        <v>126329</v>
      </c>
      <c r="E21" s="35">
        <v>58151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6">
        <v>0</v>
      </c>
      <c r="N21" s="36">
        <v>0</v>
      </c>
      <c r="O21" s="77">
        <f t="shared" si="5"/>
        <v>126329</v>
      </c>
      <c r="P21" s="69">
        <f t="shared" si="6"/>
        <v>126329</v>
      </c>
      <c r="Q21" s="20">
        <f t="shared" si="6"/>
        <v>58151</v>
      </c>
    </row>
    <row r="22" spans="1:17" x14ac:dyDescent="0.25">
      <c r="A22" s="33" t="s">
        <v>89</v>
      </c>
      <c r="B22" s="34" t="s">
        <v>22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6">
        <v>0</v>
      </c>
      <c r="N22" s="36">
        <v>0</v>
      </c>
      <c r="O22" s="77">
        <f t="shared" si="5"/>
        <v>0</v>
      </c>
      <c r="P22" s="69">
        <f t="shared" si="6"/>
        <v>0</v>
      </c>
      <c r="Q22" s="20">
        <f t="shared" si="6"/>
        <v>0</v>
      </c>
    </row>
    <row r="23" spans="1:17" x14ac:dyDescent="0.25">
      <c r="A23" s="33" t="s">
        <v>90</v>
      </c>
      <c r="B23" s="34" t="s">
        <v>21</v>
      </c>
      <c r="C23" s="35">
        <v>60</v>
      </c>
      <c r="D23" s="35">
        <v>60</v>
      </c>
      <c r="E23" s="35">
        <v>31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6">
        <v>0</v>
      </c>
      <c r="N23" s="36">
        <v>0</v>
      </c>
      <c r="O23" s="77">
        <f t="shared" si="5"/>
        <v>60</v>
      </c>
      <c r="P23" s="69">
        <f t="shared" si="6"/>
        <v>60</v>
      </c>
      <c r="Q23" s="20">
        <f t="shared" si="6"/>
        <v>31</v>
      </c>
    </row>
    <row r="24" spans="1:17" x14ac:dyDescent="0.25">
      <c r="A24" s="17" t="s">
        <v>18</v>
      </c>
      <c r="B24" s="18" t="s">
        <v>19</v>
      </c>
      <c r="C24" s="19">
        <f t="shared" ref="C24:N24" si="7">C25</f>
        <v>90000</v>
      </c>
      <c r="D24" s="19">
        <f t="shared" si="7"/>
        <v>90000</v>
      </c>
      <c r="E24" s="19">
        <f t="shared" si="7"/>
        <v>90548</v>
      </c>
      <c r="F24" s="19">
        <f t="shared" si="7"/>
        <v>0</v>
      </c>
      <c r="G24" s="19">
        <f t="shared" si="7"/>
        <v>0</v>
      </c>
      <c r="H24" s="19">
        <f t="shared" si="7"/>
        <v>0</v>
      </c>
      <c r="I24" s="19">
        <f t="shared" si="7"/>
        <v>0</v>
      </c>
      <c r="J24" s="19">
        <f t="shared" si="7"/>
        <v>0</v>
      </c>
      <c r="K24" s="19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7"/>
        <v>0</v>
      </c>
      <c r="O24" s="77">
        <f t="shared" si="5"/>
        <v>90000</v>
      </c>
      <c r="P24" s="69">
        <f t="shared" si="6"/>
        <v>90000</v>
      </c>
      <c r="Q24" s="20">
        <f t="shared" si="6"/>
        <v>90548</v>
      </c>
    </row>
    <row r="25" spans="1:17" x14ac:dyDescent="0.25">
      <c r="A25" s="33" t="s">
        <v>91</v>
      </c>
      <c r="B25" s="34" t="s">
        <v>20</v>
      </c>
      <c r="C25" s="35">
        <v>90000</v>
      </c>
      <c r="D25" s="35">
        <v>90000</v>
      </c>
      <c r="E25" s="35">
        <v>90548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6">
        <v>0</v>
      </c>
      <c r="N25" s="36">
        <v>0</v>
      </c>
      <c r="O25" s="77">
        <f t="shared" si="5"/>
        <v>90000</v>
      </c>
      <c r="P25" s="69">
        <f t="shared" si="6"/>
        <v>90000</v>
      </c>
      <c r="Q25" s="20">
        <f t="shared" si="6"/>
        <v>90548</v>
      </c>
    </row>
    <row r="26" spans="1:17" x14ac:dyDescent="0.25">
      <c r="A26" s="17" t="s">
        <v>24</v>
      </c>
      <c r="B26" s="18" t="s">
        <v>25</v>
      </c>
      <c r="C26" s="19">
        <f t="shared" ref="C26:N26" si="8">C27</f>
        <v>10000</v>
      </c>
      <c r="D26" s="19">
        <f t="shared" si="8"/>
        <v>10000</v>
      </c>
      <c r="E26" s="19">
        <f t="shared" si="8"/>
        <v>10700</v>
      </c>
      <c r="F26" s="19">
        <f t="shared" si="8"/>
        <v>0</v>
      </c>
      <c r="G26" s="19">
        <f t="shared" si="8"/>
        <v>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8"/>
        <v>0</v>
      </c>
      <c r="O26" s="77">
        <f t="shared" si="5"/>
        <v>10000</v>
      </c>
      <c r="P26" s="69">
        <f t="shared" si="6"/>
        <v>10000</v>
      </c>
      <c r="Q26" s="20">
        <f t="shared" si="6"/>
        <v>10700</v>
      </c>
    </row>
    <row r="27" spans="1:17" x14ac:dyDescent="0.25">
      <c r="A27" s="33" t="s">
        <v>92</v>
      </c>
      <c r="B27" s="34" t="s">
        <v>26</v>
      </c>
      <c r="C27" s="35">
        <v>10000</v>
      </c>
      <c r="D27" s="35">
        <v>10000</v>
      </c>
      <c r="E27" s="35">
        <v>10700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6">
        <v>0</v>
      </c>
      <c r="N27" s="36">
        <v>0</v>
      </c>
      <c r="O27" s="77">
        <f t="shared" si="5"/>
        <v>10000</v>
      </c>
      <c r="P27" s="69">
        <f t="shared" si="6"/>
        <v>10000</v>
      </c>
      <c r="Q27" s="20">
        <f t="shared" si="6"/>
        <v>10700</v>
      </c>
    </row>
    <row r="28" spans="1:17" x14ac:dyDescent="0.25">
      <c r="A28" s="60" t="s">
        <v>130</v>
      </c>
      <c r="B28" s="61" t="s">
        <v>131</v>
      </c>
      <c r="C28" s="62">
        <f>C29+C30</f>
        <v>10010</v>
      </c>
      <c r="D28" s="62">
        <f>D29+D30</f>
        <v>10010</v>
      </c>
      <c r="E28" s="62">
        <f>E29+E30</f>
        <v>7906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77">
        <f t="shared" si="5"/>
        <v>10010</v>
      </c>
      <c r="P28" s="69">
        <f t="shared" si="6"/>
        <v>10010</v>
      </c>
      <c r="Q28" s="20">
        <f t="shared" si="6"/>
        <v>7906</v>
      </c>
    </row>
    <row r="29" spans="1:17" x14ac:dyDescent="0.25">
      <c r="A29" s="33" t="s">
        <v>132</v>
      </c>
      <c r="B29" s="34" t="s">
        <v>133</v>
      </c>
      <c r="C29" s="35">
        <v>10000</v>
      </c>
      <c r="D29" s="35">
        <v>10000</v>
      </c>
      <c r="E29" s="35">
        <v>7760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77">
        <f t="shared" si="5"/>
        <v>10000</v>
      </c>
      <c r="P29" s="69">
        <f t="shared" si="6"/>
        <v>10000</v>
      </c>
      <c r="Q29" s="20">
        <f t="shared" si="6"/>
        <v>7760</v>
      </c>
    </row>
    <row r="30" spans="1:17" x14ac:dyDescent="0.25">
      <c r="A30" s="33" t="s">
        <v>134</v>
      </c>
      <c r="B30" s="34" t="s">
        <v>135</v>
      </c>
      <c r="C30" s="35">
        <v>10</v>
      </c>
      <c r="D30" s="35">
        <v>10</v>
      </c>
      <c r="E30" s="35">
        <v>146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77">
        <f t="shared" si="5"/>
        <v>10</v>
      </c>
      <c r="P30" s="69">
        <f t="shared" si="6"/>
        <v>10</v>
      </c>
      <c r="Q30" s="20">
        <f t="shared" si="6"/>
        <v>146</v>
      </c>
    </row>
    <row r="31" spans="1:17" x14ac:dyDescent="0.25">
      <c r="A31" s="17" t="s">
        <v>51</v>
      </c>
      <c r="B31" s="18" t="s">
        <v>52</v>
      </c>
      <c r="C31" s="19">
        <f t="shared" ref="C31:N31" si="9">C32+C33+C34</f>
        <v>0</v>
      </c>
      <c r="D31" s="19">
        <f t="shared" si="9"/>
        <v>0</v>
      </c>
      <c r="E31" s="19">
        <f t="shared" si="9"/>
        <v>1331</v>
      </c>
      <c r="F31" s="19">
        <f t="shared" si="9"/>
        <v>0</v>
      </c>
      <c r="G31" s="19">
        <f t="shared" si="9"/>
        <v>0</v>
      </c>
      <c r="H31" s="19">
        <f t="shared" si="9"/>
        <v>0</v>
      </c>
      <c r="I31" s="19">
        <f t="shared" si="9"/>
        <v>0</v>
      </c>
      <c r="J31" s="19">
        <f t="shared" si="9"/>
        <v>0</v>
      </c>
      <c r="K31" s="19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77">
        <f t="shared" si="5"/>
        <v>0</v>
      </c>
      <c r="P31" s="69">
        <f t="shared" si="6"/>
        <v>0</v>
      </c>
      <c r="Q31" s="20">
        <f t="shared" si="6"/>
        <v>1331</v>
      </c>
    </row>
    <row r="32" spans="1:17" x14ac:dyDescent="0.25">
      <c r="A32" s="33" t="s">
        <v>93</v>
      </c>
      <c r="B32" s="34" t="s">
        <v>53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0</v>
      </c>
      <c r="N32" s="36">
        <v>0</v>
      </c>
      <c r="O32" s="77">
        <f t="shared" si="5"/>
        <v>0</v>
      </c>
      <c r="P32" s="69">
        <f t="shared" si="6"/>
        <v>0</v>
      </c>
      <c r="Q32" s="20">
        <f t="shared" si="6"/>
        <v>0</v>
      </c>
    </row>
    <row r="33" spans="1:17" x14ac:dyDescent="0.25">
      <c r="A33" s="33" t="s">
        <v>94</v>
      </c>
      <c r="B33" s="34" t="s">
        <v>54</v>
      </c>
      <c r="C33" s="35">
        <v>0</v>
      </c>
      <c r="D33" s="35">
        <v>0</v>
      </c>
      <c r="E33" s="35">
        <v>1331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6">
        <v>0</v>
      </c>
      <c r="N33" s="36">
        <v>0</v>
      </c>
      <c r="O33" s="77">
        <f t="shared" si="5"/>
        <v>0</v>
      </c>
      <c r="P33" s="69">
        <f t="shared" si="6"/>
        <v>0</v>
      </c>
      <c r="Q33" s="20">
        <f t="shared" si="6"/>
        <v>1331</v>
      </c>
    </row>
    <row r="34" spans="1:17" ht="15.75" thickBot="1" x14ac:dyDescent="0.3">
      <c r="A34" s="37" t="s">
        <v>95</v>
      </c>
      <c r="B34" s="38" t="s">
        <v>55</v>
      </c>
      <c r="C34" s="39">
        <v>0</v>
      </c>
      <c r="D34" s="39">
        <v>0</v>
      </c>
      <c r="E34" s="39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6">
        <v>0</v>
      </c>
      <c r="N34" s="36">
        <v>0</v>
      </c>
      <c r="O34" s="77">
        <f t="shared" si="5"/>
        <v>0</v>
      </c>
      <c r="P34" s="69">
        <f t="shared" si="6"/>
        <v>0</v>
      </c>
      <c r="Q34" s="20">
        <f t="shared" si="6"/>
        <v>0</v>
      </c>
    </row>
    <row r="35" spans="1:17" ht="15.75" thickBot="1" x14ac:dyDescent="0.3">
      <c r="A35" s="25" t="s">
        <v>27</v>
      </c>
      <c r="B35" s="26" t="s">
        <v>28</v>
      </c>
      <c r="C35" s="27">
        <f>C26+C24+C19+C31+C28</f>
        <v>336399</v>
      </c>
      <c r="D35" s="27">
        <f>D26+D24+D19+D31+D28</f>
        <v>336399</v>
      </c>
      <c r="E35" s="27">
        <f>E26+E24+E19+E31+E28</f>
        <v>231281</v>
      </c>
      <c r="F35" s="27">
        <f t="shared" ref="F35:M35" si="10">F26+F24+F19+F31</f>
        <v>0</v>
      </c>
      <c r="G35" s="27">
        <f t="shared" si="10"/>
        <v>0</v>
      </c>
      <c r="H35" s="27">
        <f t="shared" ref="H35" si="11">H26+H24+H19+H31</f>
        <v>0</v>
      </c>
      <c r="I35" s="27">
        <f t="shared" si="10"/>
        <v>0</v>
      </c>
      <c r="J35" s="27">
        <f t="shared" si="10"/>
        <v>0</v>
      </c>
      <c r="K35" s="27">
        <f t="shared" ref="K35" si="12">K26+K24+K19+K31</f>
        <v>0</v>
      </c>
      <c r="L35" s="40">
        <f t="shared" si="10"/>
        <v>0</v>
      </c>
      <c r="M35" s="40">
        <f t="shared" si="10"/>
        <v>0</v>
      </c>
      <c r="N35" s="40">
        <f t="shared" ref="N35" si="13">N26+N24+N19+N31</f>
        <v>0</v>
      </c>
      <c r="O35" s="80">
        <f>O26+O24+O19+O31+O28</f>
        <v>336399</v>
      </c>
      <c r="P35" s="73">
        <f>P26+P24+P19+P31+P28</f>
        <v>336399</v>
      </c>
      <c r="Q35" s="53">
        <f>Q26+Q24+Q19+Q31+Q28</f>
        <v>231281</v>
      </c>
    </row>
    <row r="36" spans="1:17" x14ac:dyDescent="0.2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1"/>
      <c r="N36" s="31"/>
      <c r="O36" s="77"/>
      <c r="P36" s="69"/>
      <c r="Q36" s="20"/>
    </row>
    <row r="37" spans="1:17" x14ac:dyDescent="0.25">
      <c r="A37" s="17" t="s">
        <v>29</v>
      </c>
      <c r="B37" s="18" t="s">
        <v>39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26</v>
      </c>
      <c r="L37" s="32">
        <v>0</v>
      </c>
      <c r="M37" s="32">
        <v>0</v>
      </c>
      <c r="N37" s="19">
        <v>0</v>
      </c>
      <c r="O37" s="77">
        <f t="shared" ref="O37:O48" si="14">C37+F37+I37+L37</f>
        <v>0</v>
      </c>
      <c r="P37" s="69">
        <f t="shared" ref="P37:Q48" si="15">D37+G37+J37+M37</f>
        <v>0</v>
      </c>
      <c r="Q37" s="20">
        <f t="shared" si="15"/>
        <v>26</v>
      </c>
    </row>
    <row r="38" spans="1:17" x14ac:dyDescent="0.25">
      <c r="A38" s="17" t="s">
        <v>30</v>
      </c>
      <c r="B38" s="18" t="s">
        <v>40</v>
      </c>
      <c r="C38" s="19">
        <f>215+2000</f>
        <v>2215</v>
      </c>
      <c r="D38" s="19">
        <f>215+2000</f>
        <v>2215</v>
      </c>
      <c r="E38" s="19">
        <v>4462</v>
      </c>
      <c r="F38" s="19">
        <v>3500</v>
      </c>
      <c r="G38" s="19">
        <v>3500</v>
      </c>
      <c r="H38" s="19">
        <v>348</v>
      </c>
      <c r="I38" s="19">
        <f>2343+24</f>
        <v>2367</v>
      </c>
      <c r="J38" s="19">
        <f>2343+24</f>
        <v>2367</v>
      </c>
      <c r="K38" s="19">
        <v>955</v>
      </c>
      <c r="L38" s="19">
        <v>1500</v>
      </c>
      <c r="M38" s="19">
        <v>2000</v>
      </c>
      <c r="N38" s="19">
        <v>1228</v>
      </c>
      <c r="O38" s="77">
        <f t="shared" si="14"/>
        <v>9582</v>
      </c>
      <c r="P38" s="69">
        <f t="shared" si="15"/>
        <v>10082</v>
      </c>
      <c r="Q38" s="20">
        <f t="shared" si="15"/>
        <v>6993</v>
      </c>
    </row>
    <row r="39" spans="1:17" x14ac:dyDescent="0.25">
      <c r="A39" s="33" t="s">
        <v>58</v>
      </c>
      <c r="B39" s="34" t="s">
        <v>56</v>
      </c>
      <c r="C39" s="35">
        <v>0</v>
      </c>
      <c r="D39" s="35">
        <v>0</v>
      </c>
      <c r="E39" s="35">
        <v>743</v>
      </c>
      <c r="F39" s="35">
        <v>0</v>
      </c>
      <c r="G39" s="35">
        <v>0</v>
      </c>
      <c r="H39" s="35">
        <v>0</v>
      </c>
      <c r="I39" s="35">
        <v>2343</v>
      </c>
      <c r="J39" s="35">
        <v>2343</v>
      </c>
      <c r="K39" s="35">
        <v>955</v>
      </c>
      <c r="L39" s="35">
        <v>0</v>
      </c>
      <c r="M39" s="35">
        <v>0</v>
      </c>
      <c r="N39" s="35">
        <v>0</v>
      </c>
      <c r="O39" s="77">
        <f t="shared" si="14"/>
        <v>2343</v>
      </c>
      <c r="P39" s="69">
        <f t="shared" si="15"/>
        <v>2343</v>
      </c>
      <c r="Q39" s="20">
        <f t="shared" si="15"/>
        <v>1698</v>
      </c>
    </row>
    <row r="40" spans="1:17" x14ac:dyDescent="0.25">
      <c r="A40" s="17" t="s">
        <v>31</v>
      </c>
      <c r="B40" s="18" t="s">
        <v>41</v>
      </c>
      <c r="C40" s="19">
        <f>2215+858+300+70</f>
        <v>3443</v>
      </c>
      <c r="D40" s="19">
        <f>2215+858+300+70</f>
        <v>3443</v>
      </c>
      <c r="E40" s="19">
        <v>1572</v>
      </c>
      <c r="F40" s="19">
        <v>0</v>
      </c>
      <c r="G40" s="19">
        <v>0</v>
      </c>
      <c r="H40" s="19">
        <v>0</v>
      </c>
      <c r="I40" s="19">
        <v>484</v>
      </c>
      <c r="J40" s="19">
        <v>484</v>
      </c>
      <c r="K40" s="19">
        <v>0</v>
      </c>
      <c r="L40" s="19">
        <v>0</v>
      </c>
      <c r="M40" s="19">
        <v>0</v>
      </c>
      <c r="N40" s="19">
        <v>0</v>
      </c>
      <c r="O40" s="77">
        <f t="shared" si="14"/>
        <v>3927</v>
      </c>
      <c r="P40" s="69">
        <f t="shared" si="15"/>
        <v>3927</v>
      </c>
      <c r="Q40" s="20">
        <f t="shared" si="15"/>
        <v>1572</v>
      </c>
    </row>
    <row r="41" spans="1:17" x14ac:dyDescent="0.25">
      <c r="A41" s="17" t="s">
        <v>32</v>
      </c>
      <c r="B41" s="18" t="s">
        <v>42</v>
      </c>
      <c r="C41" s="19">
        <v>17439</v>
      </c>
      <c r="D41" s="19">
        <v>17439</v>
      </c>
      <c r="E41" s="19">
        <v>22524</v>
      </c>
      <c r="F41" s="19">
        <v>0</v>
      </c>
      <c r="G41" s="19">
        <v>0</v>
      </c>
      <c r="H41" s="19">
        <v>0</v>
      </c>
      <c r="I41" s="19">
        <v>900</v>
      </c>
      <c r="J41" s="19">
        <v>900</v>
      </c>
      <c r="K41" s="19">
        <v>94</v>
      </c>
      <c r="L41" s="19">
        <v>500</v>
      </c>
      <c r="M41" s="19">
        <v>468</v>
      </c>
      <c r="N41" s="19">
        <v>468</v>
      </c>
      <c r="O41" s="77">
        <f t="shared" si="14"/>
        <v>18839</v>
      </c>
      <c r="P41" s="69">
        <f>D41+G41+J41+M41</f>
        <v>18807</v>
      </c>
      <c r="Q41" s="20">
        <f>E41+H41+K41+N41</f>
        <v>23086</v>
      </c>
    </row>
    <row r="42" spans="1:17" x14ac:dyDescent="0.25">
      <c r="A42" s="17" t="s">
        <v>33</v>
      </c>
      <c r="B42" s="18" t="s">
        <v>43</v>
      </c>
      <c r="C42" s="19">
        <f t="shared" ref="C42:N42" si="16">C43</f>
        <v>16523</v>
      </c>
      <c r="D42" s="19">
        <f t="shared" si="16"/>
        <v>16523</v>
      </c>
      <c r="E42" s="19">
        <f t="shared" si="16"/>
        <v>15443</v>
      </c>
      <c r="F42" s="19">
        <f t="shared" si="16"/>
        <v>0</v>
      </c>
      <c r="G42" s="19">
        <f t="shared" si="16"/>
        <v>0</v>
      </c>
      <c r="H42" s="19">
        <f t="shared" si="16"/>
        <v>0</v>
      </c>
      <c r="I42" s="19">
        <f t="shared" si="16"/>
        <v>10369</v>
      </c>
      <c r="J42" s="19">
        <f t="shared" si="16"/>
        <v>10369</v>
      </c>
      <c r="K42" s="19">
        <f t="shared" si="16"/>
        <v>7152</v>
      </c>
      <c r="L42" s="19">
        <f t="shared" si="16"/>
        <v>0</v>
      </c>
      <c r="M42" s="19">
        <f t="shared" si="16"/>
        <v>0</v>
      </c>
      <c r="N42" s="32">
        <f t="shared" si="16"/>
        <v>0</v>
      </c>
      <c r="O42" s="77">
        <f t="shared" si="14"/>
        <v>26892</v>
      </c>
      <c r="P42" s="69">
        <f t="shared" si="15"/>
        <v>26892</v>
      </c>
      <c r="Q42" s="20">
        <f t="shared" si="15"/>
        <v>22595</v>
      </c>
    </row>
    <row r="43" spans="1:17" x14ac:dyDescent="0.25">
      <c r="A43" s="33" t="s">
        <v>59</v>
      </c>
      <c r="B43" s="34" t="s">
        <v>57</v>
      </c>
      <c r="C43" s="35">
        <v>16523</v>
      </c>
      <c r="D43" s="35">
        <v>16523</v>
      </c>
      <c r="E43" s="35">
        <v>15443</v>
      </c>
      <c r="F43" s="35">
        <v>0</v>
      </c>
      <c r="G43" s="35">
        <v>0</v>
      </c>
      <c r="H43" s="35">
        <v>0</v>
      </c>
      <c r="I43" s="35">
        <v>10369</v>
      </c>
      <c r="J43" s="35">
        <v>10369</v>
      </c>
      <c r="K43" s="35">
        <v>7152</v>
      </c>
      <c r="L43" s="35">
        <v>0</v>
      </c>
      <c r="M43" s="35">
        <v>0</v>
      </c>
      <c r="N43" s="36">
        <v>0</v>
      </c>
      <c r="O43" s="77">
        <f t="shared" si="14"/>
        <v>26892</v>
      </c>
      <c r="P43" s="69">
        <f t="shared" si="15"/>
        <v>26892</v>
      </c>
      <c r="Q43" s="20">
        <f t="shared" si="15"/>
        <v>22595</v>
      </c>
    </row>
    <row r="44" spans="1:17" x14ac:dyDescent="0.25">
      <c r="A44" s="17" t="s">
        <v>34</v>
      </c>
      <c r="B44" s="18" t="s">
        <v>44</v>
      </c>
      <c r="C44" s="19">
        <f>(C38+C40+C42)*27%+5000*27%-135</f>
        <v>7203.8700000000008</v>
      </c>
      <c r="D44" s="19">
        <f>(D38+D40+D42)*27%+5000*27%-135</f>
        <v>7203.8700000000008</v>
      </c>
      <c r="E44" s="19">
        <v>8528</v>
      </c>
      <c r="F44" s="19">
        <v>0</v>
      </c>
      <c r="G44" s="19">
        <v>0</v>
      </c>
      <c r="H44" s="19">
        <v>0</v>
      </c>
      <c r="I44" s="19">
        <f>(I38+I42+I40)*27%+1</f>
        <v>3570.4</v>
      </c>
      <c r="J44" s="19">
        <f>(J38+J42+J40)*27%+1</f>
        <v>3570.4</v>
      </c>
      <c r="K44" s="19">
        <v>2196</v>
      </c>
      <c r="L44" s="19">
        <v>0</v>
      </c>
      <c r="M44" s="19">
        <v>0</v>
      </c>
      <c r="N44" s="32">
        <v>0</v>
      </c>
      <c r="O44" s="77">
        <f t="shared" si="14"/>
        <v>10774.27</v>
      </c>
      <c r="P44" s="69">
        <f t="shared" si="15"/>
        <v>10774.27</v>
      </c>
      <c r="Q44" s="20">
        <f t="shared" si="15"/>
        <v>10724</v>
      </c>
    </row>
    <row r="45" spans="1:17" x14ac:dyDescent="0.25">
      <c r="A45" s="17" t="s">
        <v>35</v>
      </c>
      <c r="B45" s="18" t="s">
        <v>45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427</v>
      </c>
      <c r="L45" s="19">
        <v>0</v>
      </c>
      <c r="M45" s="19">
        <v>0</v>
      </c>
      <c r="N45" s="32">
        <v>0</v>
      </c>
      <c r="O45" s="77">
        <f t="shared" si="14"/>
        <v>0</v>
      </c>
      <c r="P45" s="69">
        <f t="shared" si="15"/>
        <v>0</v>
      </c>
      <c r="Q45" s="20">
        <f t="shared" si="15"/>
        <v>427</v>
      </c>
    </row>
    <row r="46" spans="1:17" x14ac:dyDescent="0.25">
      <c r="A46" s="17" t="s">
        <v>36</v>
      </c>
      <c r="B46" s="18" t="s">
        <v>46</v>
      </c>
      <c r="C46" s="19">
        <v>4000</v>
      </c>
      <c r="D46" s="19">
        <v>4000</v>
      </c>
      <c r="E46" s="19">
        <v>1042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32">
        <v>0</v>
      </c>
      <c r="O46" s="77">
        <f t="shared" si="14"/>
        <v>4000</v>
      </c>
      <c r="P46" s="69">
        <f t="shared" si="15"/>
        <v>4000</v>
      </c>
      <c r="Q46" s="20">
        <f t="shared" si="15"/>
        <v>1042</v>
      </c>
    </row>
    <row r="47" spans="1:17" x14ac:dyDescent="0.25">
      <c r="A47" s="17" t="s">
        <v>37</v>
      </c>
      <c r="B47" s="18" t="s">
        <v>47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32">
        <v>0</v>
      </c>
      <c r="O47" s="77">
        <f t="shared" si="14"/>
        <v>0</v>
      </c>
      <c r="P47" s="69">
        <f t="shared" si="15"/>
        <v>0</v>
      </c>
      <c r="Q47" s="20">
        <f t="shared" si="15"/>
        <v>0</v>
      </c>
    </row>
    <row r="48" spans="1:17" ht="15.75" thickBot="1" x14ac:dyDescent="0.3">
      <c r="A48" s="21" t="s">
        <v>38</v>
      </c>
      <c r="B48" s="22" t="s">
        <v>48</v>
      </c>
      <c r="C48" s="23">
        <v>0</v>
      </c>
      <c r="D48" s="23">
        <v>0</v>
      </c>
      <c r="E48" s="23">
        <v>82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32">
        <v>0</v>
      </c>
      <c r="O48" s="77">
        <f t="shared" si="14"/>
        <v>0</v>
      </c>
      <c r="P48" s="69">
        <f t="shared" si="15"/>
        <v>0</v>
      </c>
      <c r="Q48" s="20">
        <f t="shared" si="15"/>
        <v>82</v>
      </c>
    </row>
    <row r="49" spans="1:17" ht="15.75" thickBot="1" x14ac:dyDescent="0.3">
      <c r="A49" s="25" t="s">
        <v>49</v>
      </c>
      <c r="B49" s="26" t="s">
        <v>50</v>
      </c>
      <c r="C49" s="27">
        <f t="shared" ref="C49:Q49" si="17">C37+C38+C40+C41+C42+C44+C45+C46+C47+C48</f>
        <v>50823.87</v>
      </c>
      <c r="D49" s="27">
        <f t="shared" si="17"/>
        <v>50823.87</v>
      </c>
      <c r="E49" s="27">
        <f t="shared" si="17"/>
        <v>53653</v>
      </c>
      <c r="F49" s="27">
        <f t="shared" si="17"/>
        <v>3500</v>
      </c>
      <c r="G49" s="27">
        <f t="shared" si="17"/>
        <v>3500</v>
      </c>
      <c r="H49" s="27">
        <f t="shared" si="17"/>
        <v>348</v>
      </c>
      <c r="I49" s="27">
        <f t="shared" si="17"/>
        <v>17690.400000000001</v>
      </c>
      <c r="J49" s="27">
        <f t="shared" si="17"/>
        <v>17690.400000000001</v>
      </c>
      <c r="K49" s="27">
        <f t="shared" si="17"/>
        <v>10850</v>
      </c>
      <c r="L49" s="40">
        <f t="shared" si="17"/>
        <v>2000</v>
      </c>
      <c r="M49" s="40">
        <f t="shared" si="17"/>
        <v>2468</v>
      </c>
      <c r="N49" s="40">
        <f t="shared" si="17"/>
        <v>1696</v>
      </c>
      <c r="O49" s="80">
        <f t="shared" si="17"/>
        <v>74014.27</v>
      </c>
      <c r="P49" s="73">
        <f t="shared" si="17"/>
        <v>74482.27</v>
      </c>
      <c r="Q49" s="53">
        <f t="shared" si="17"/>
        <v>66547</v>
      </c>
    </row>
    <row r="50" spans="1:17" x14ac:dyDescent="0.25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77"/>
      <c r="P50" s="69"/>
      <c r="Q50" s="20"/>
    </row>
    <row r="51" spans="1:17" x14ac:dyDescent="0.25">
      <c r="A51" s="17" t="s">
        <v>60</v>
      </c>
      <c r="B51" s="18" t="s">
        <v>64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2">
        <v>0</v>
      </c>
      <c r="O51" s="77">
        <f t="shared" ref="O51:O53" si="18">C51+F51+I51+L51</f>
        <v>0</v>
      </c>
      <c r="P51" s="69">
        <f t="shared" ref="P51:Q53" si="19">D51+G51+J51+M51</f>
        <v>0</v>
      </c>
      <c r="Q51" s="20">
        <f t="shared" si="19"/>
        <v>0</v>
      </c>
    </row>
    <row r="52" spans="1:17" x14ac:dyDescent="0.25">
      <c r="A52" s="17" t="s">
        <v>61</v>
      </c>
      <c r="B52" s="18" t="s">
        <v>101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2">
        <v>0</v>
      </c>
      <c r="O52" s="77">
        <f t="shared" si="18"/>
        <v>0</v>
      </c>
      <c r="P52" s="69">
        <f t="shared" si="19"/>
        <v>0</v>
      </c>
      <c r="Q52" s="20">
        <f t="shared" si="19"/>
        <v>0</v>
      </c>
    </row>
    <row r="53" spans="1:17" ht="15.75" thickBot="1" x14ac:dyDescent="0.3">
      <c r="A53" s="21" t="s">
        <v>142</v>
      </c>
      <c r="B53" s="22" t="s">
        <v>65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360</v>
      </c>
      <c r="N53" s="32">
        <v>360</v>
      </c>
      <c r="O53" s="77">
        <f t="shared" si="18"/>
        <v>0</v>
      </c>
      <c r="P53" s="69">
        <f t="shared" si="19"/>
        <v>360</v>
      </c>
      <c r="Q53" s="20">
        <f t="shared" si="19"/>
        <v>360</v>
      </c>
    </row>
    <row r="54" spans="1:17" ht="15.75" thickBot="1" x14ac:dyDescent="0.3">
      <c r="A54" s="25" t="s">
        <v>62</v>
      </c>
      <c r="B54" s="26" t="s">
        <v>63</v>
      </c>
      <c r="C54" s="27">
        <f t="shared" ref="C54:N54" si="20">SUM(C51:C53)</f>
        <v>0</v>
      </c>
      <c r="D54" s="27">
        <f t="shared" si="20"/>
        <v>0</v>
      </c>
      <c r="E54" s="27">
        <f t="shared" si="20"/>
        <v>0</v>
      </c>
      <c r="F54" s="27">
        <f t="shared" si="20"/>
        <v>0</v>
      </c>
      <c r="G54" s="27">
        <f t="shared" si="20"/>
        <v>0</v>
      </c>
      <c r="H54" s="27">
        <f t="shared" si="20"/>
        <v>0</v>
      </c>
      <c r="I54" s="27">
        <f t="shared" si="20"/>
        <v>0</v>
      </c>
      <c r="J54" s="27">
        <f t="shared" si="20"/>
        <v>0</v>
      </c>
      <c r="K54" s="27">
        <f t="shared" si="20"/>
        <v>0</v>
      </c>
      <c r="L54" s="40">
        <f t="shared" si="20"/>
        <v>0</v>
      </c>
      <c r="M54" s="40">
        <f t="shared" si="20"/>
        <v>360</v>
      </c>
      <c r="N54" s="40">
        <f t="shared" si="20"/>
        <v>360</v>
      </c>
      <c r="O54" s="81">
        <f>SUM(C54:L54)</f>
        <v>0</v>
      </c>
      <c r="P54" s="74">
        <v>360</v>
      </c>
      <c r="Q54" s="66">
        <v>360</v>
      </c>
    </row>
    <row r="55" spans="1:17" ht="15.75" thickBot="1" x14ac:dyDescent="0.3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44"/>
      <c r="N55" s="44"/>
      <c r="O55" s="78"/>
      <c r="P55" s="70"/>
      <c r="Q55" s="24"/>
    </row>
    <row r="56" spans="1:17" ht="16.5" thickBot="1" x14ac:dyDescent="0.3">
      <c r="A56" s="88" t="s">
        <v>98</v>
      </c>
      <c r="B56" s="89"/>
      <c r="C56" s="45">
        <f t="shared" ref="C56:Q56" si="21">C17+C35+C49+C54</f>
        <v>558676.87</v>
      </c>
      <c r="D56" s="45">
        <f t="shared" si="21"/>
        <v>576560.87</v>
      </c>
      <c r="E56" s="45">
        <f t="shared" si="21"/>
        <v>475618</v>
      </c>
      <c r="F56" s="45">
        <f t="shared" si="21"/>
        <v>3500</v>
      </c>
      <c r="G56" s="45">
        <f t="shared" si="21"/>
        <v>3500</v>
      </c>
      <c r="H56" s="45">
        <f t="shared" si="21"/>
        <v>348</v>
      </c>
      <c r="I56" s="45">
        <f t="shared" si="21"/>
        <v>17690.400000000001</v>
      </c>
      <c r="J56" s="45">
        <f t="shared" si="21"/>
        <v>17690.400000000001</v>
      </c>
      <c r="K56" s="45">
        <f t="shared" si="21"/>
        <v>10850</v>
      </c>
      <c r="L56" s="46">
        <f t="shared" si="21"/>
        <v>2000</v>
      </c>
      <c r="M56" s="46">
        <f t="shared" si="21"/>
        <v>2828</v>
      </c>
      <c r="N56" s="46">
        <f t="shared" si="21"/>
        <v>2056</v>
      </c>
      <c r="O56" s="82">
        <f t="shared" si="21"/>
        <v>581867.27</v>
      </c>
      <c r="P56" s="75">
        <f t="shared" si="21"/>
        <v>600579.27</v>
      </c>
      <c r="Q56" s="58">
        <f t="shared" si="21"/>
        <v>488872</v>
      </c>
    </row>
    <row r="57" spans="1:17" x14ac:dyDescent="0.25">
      <c r="A57" s="28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1"/>
      <c r="M57" s="31"/>
      <c r="N57" s="31"/>
      <c r="O57" s="77"/>
      <c r="P57" s="69"/>
      <c r="Q57" s="20"/>
    </row>
    <row r="58" spans="1:17" x14ac:dyDescent="0.25">
      <c r="A58" s="17" t="s">
        <v>66</v>
      </c>
      <c r="B58" s="18" t="s">
        <v>77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32">
        <v>0</v>
      </c>
      <c r="O58" s="77">
        <f t="shared" ref="O58:O67" si="22">C58+F58+I58+L58</f>
        <v>0</v>
      </c>
      <c r="P58" s="69">
        <f t="shared" ref="P58:Q67" si="23">D58+G58+J58+M58</f>
        <v>0</v>
      </c>
      <c r="Q58" s="20">
        <f t="shared" si="23"/>
        <v>0</v>
      </c>
    </row>
    <row r="59" spans="1:17" x14ac:dyDescent="0.25">
      <c r="A59" s="17" t="s">
        <v>67</v>
      </c>
      <c r="B59" s="18" t="s">
        <v>78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32">
        <v>0</v>
      </c>
      <c r="O59" s="77">
        <f t="shared" si="22"/>
        <v>0</v>
      </c>
      <c r="P59" s="69">
        <f t="shared" si="23"/>
        <v>0</v>
      </c>
      <c r="Q59" s="20">
        <f t="shared" si="23"/>
        <v>0</v>
      </c>
    </row>
    <row r="60" spans="1:17" x14ac:dyDescent="0.25">
      <c r="A60" s="17" t="s">
        <v>68</v>
      </c>
      <c r="B60" s="18" t="s">
        <v>79</v>
      </c>
      <c r="C60" s="19">
        <v>0</v>
      </c>
      <c r="D60" s="19">
        <v>12205</v>
      </c>
      <c r="E60" s="19">
        <v>12205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2">
        <v>0</v>
      </c>
      <c r="O60" s="77">
        <f t="shared" si="22"/>
        <v>0</v>
      </c>
      <c r="P60" s="69">
        <f t="shared" si="23"/>
        <v>12205</v>
      </c>
      <c r="Q60" s="20">
        <f t="shared" si="23"/>
        <v>12205</v>
      </c>
    </row>
    <row r="61" spans="1:17" x14ac:dyDescent="0.25">
      <c r="A61" s="17" t="s">
        <v>69</v>
      </c>
      <c r="B61" s="18" t="s">
        <v>80</v>
      </c>
      <c r="C61" s="19">
        <v>0</v>
      </c>
      <c r="D61" s="19">
        <v>7059</v>
      </c>
      <c r="E61" s="19">
        <v>7059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32">
        <v>0</v>
      </c>
      <c r="O61" s="77">
        <f t="shared" si="22"/>
        <v>0</v>
      </c>
      <c r="P61" s="69">
        <f t="shared" si="23"/>
        <v>7059</v>
      </c>
      <c r="Q61" s="20">
        <f t="shared" si="23"/>
        <v>7059</v>
      </c>
    </row>
    <row r="62" spans="1:17" x14ac:dyDescent="0.25">
      <c r="A62" s="17" t="s">
        <v>70</v>
      </c>
      <c r="B62" s="18" t="s">
        <v>81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32">
        <v>0</v>
      </c>
      <c r="O62" s="77">
        <f t="shared" si="22"/>
        <v>0</v>
      </c>
      <c r="P62" s="69">
        <f t="shared" si="23"/>
        <v>0</v>
      </c>
      <c r="Q62" s="20">
        <f t="shared" si="23"/>
        <v>0</v>
      </c>
    </row>
    <row r="63" spans="1:17" x14ac:dyDescent="0.25">
      <c r="A63" s="17" t="s">
        <v>71</v>
      </c>
      <c r="B63" s="18" t="s">
        <v>83</v>
      </c>
      <c r="C63" s="19">
        <f>-(I63+L63+F63)</f>
        <v>-204288</v>
      </c>
      <c r="D63" s="19">
        <v>-200273</v>
      </c>
      <c r="E63" s="19">
        <v>-187438</v>
      </c>
      <c r="F63" s="19">
        <v>90603</v>
      </c>
      <c r="G63" s="19">
        <v>86250</v>
      </c>
      <c r="H63" s="19">
        <v>82342</v>
      </c>
      <c r="I63" s="19">
        <v>99193</v>
      </c>
      <c r="J63" s="19">
        <v>99601</v>
      </c>
      <c r="K63" s="19">
        <v>91050</v>
      </c>
      <c r="L63" s="19">
        <v>14492</v>
      </c>
      <c r="M63" s="19">
        <v>14422</v>
      </c>
      <c r="N63" s="32">
        <v>14046</v>
      </c>
      <c r="O63" s="77">
        <f t="shared" si="22"/>
        <v>0</v>
      </c>
      <c r="P63" s="69">
        <f t="shared" si="23"/>
        <v>0</v>
      </c>
      <c r="Q63" s="20">
        <f t="shared" si="23"/>
        <v>0</v>
      </c>
    </row>
    <row r="64" spans="1:17" x14ac:dyDescent="0.25">
      <c r="A64" s="17" t="s">
        <v>72</v>
      </c>
      <c r="B64" s="18" t="s">
        <v>143</v>
      </c>
      <c r="C64" s="19">
        <v>0</v>
      </c>
      <c r="D64" s="19">
        <v>250000</v>
      </c>
      <c r="E64" s="31">
        <v>385127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32">
        <v>0</v>
      </c>
      <c r="O64" s="77">
        <f t="shared" si="22"/>
        <v>0</v>
      </c>
      <c r="P64" s="69">
        <f t="shared" si="23"/>
        <v>250000</v>
      </c>
      <c r="Q64" s="20">
        <f t="shared" si="23"/>
        <v>385127</v>
      </c>
    </row>
    <row r="65" spans="1:17" x14ac:dyDescent="0.25">
      <c r="A65" s="17" t="s">
        <v>73</v>
      </c>
      <c r="B65" s="18" t="s">
        <v>82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32">
        <v>0</v>
      </c>
      <c r="O65" s="77">
        <f t="shared" si="22"/>
        <v>0</v>
      </c>
      <c r="P65" s="69">
        <f t="shared" si="23"/>
        <v>0</v>
      </c>
      <c r="Q65" s="20">
        <f t="shared" si="23"/>
        <v>0</v>
      </c>
    </row>
    <row r="66" spans="1:17" x14ac:dyDescent="0.25">
      <c r="A66" s="17" t="s">
        <v>74</v>
      </c>
      <c r="B66" s="18" t="s">
        <v>76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32">
        <v>0</v>
      </c>
      <c r="O66" s="77">
        <f t="shared" si="22"/>
        <v>0</v>
      </c>
      <c r="P66" s="69">
        <f t="shared" si="23"/>
        <v>0</v>
      </c>
      <c r="Q66" s="20">
        <f t="shared" si="23"/>
        <v>0</v>
      </c>
    </row>
    <row r="67" spans="1:17" ht="15.75" thickBot="1" x14ac:dyDescent="0.3">
      <c r="A67" s="21" t="s">
        <v>75</v>
      </c>
      <c r="B67" s="22" t="s">
        <v>99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2">
        <v>0</v>
      </c>
      <c r="O67" s="77">
        <f t="shared" si="22"/>
        <v>0</v>
      </c>
      <c r="P67" s="69">
        <f t="shared" si="23"/>
        <v>0</v>
      </c>
      <c r="Q67" s="20">
        <f t="shared" si="23"/>
        <v>0</v>
      </c>
    </row>
    <row r="68" spans="1:17" ht="15.75" thickBot="1" x14ac:dyDescent="0.3">
      <c r="A68" s="25" t="s">
        <v>84</v>
      </c>
      <c r="B68" s="26" t="s">
        <v>85</v>
      </c>
      <c r="C68" s="27">
        <f t="shared" ref="C68:N68" si="24">SUM(C58:C67)</f>
        <v>-204288</v>
      </c>
      <c r="D68" s="27">
        <f t="shared" si="24"/>
        <v>68991</v>
      </c>
      <c r="E68" s="27">
        <f t="shared" si="24"/>
        <v>216953</v>
      </c>
      <c r="F68" s="27">
        <f t="shared" si="24"/>
        <v>90603</v>
      </c>
      <c r="G68" s="27">
        <f t="shared" si="24"/>
        <v>86250</v>
      </c>
      <c r="H68" s="27">
        <f t="shared" si="24"/>
        <v>82342</v>
      </c>
      <c r="I68" s="27">
        <f t="shared" si="24"/>
        <v>99193</v>
      </c>
      <c r="J68" s="27">
        <f t="shared" si="24"/>
        <v>99601</v>
      </c>
      <c r="K68" s="27">
        <f t="shared" si="24"/>
        <v>91050</v>
      </c>
      <c r="L68" s="40">
        <f t="shared" si="24"/>
        <v>14492</v>
      </c>
      <c r="M68" s="40">
        <f t="shared" si="24"/>
        <v>14422</v>
      </c>
      <c r="N68" s="40">
        <f t="shared" si="24"/>
        <v>14046</v>
      </c>
      <c r="O68" s="80">
        <f t="shared" ref="O68:P68" si="25">SUM(O58:O67)</f>
        <v>0</v>
      </c>
      <c r="P68" s="73">
        <f t="shared" si="25"/>
        <v>269264</v>
      </c>
      <c r="Q68" s="53">
        <f t="shared" ref="Q68" si="26">SUM(Q58:Q67)</f>
        <v>404391</v>
      </c>
    </row>
    <row r="69" spans="1:17" ht="15.75" thickBot="1" x14ac:dyDescent="0.3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4"/>
      <c r="N69" s="44"/>
      <c r="O69" s="78"/>
      <c r="P69" s="70"/>
      <c r="Q69" s="24"/>
    </row>
    <row r="70" spans="1:17" ht="16.5" thickBot="1" x14ac:dyDescent="0.3">
      <c r="A70" s="88" t="s">
        <v>86</v>
      </c>
      <c r="B70" s="89"/>
      <c r="C70" s="45">
        <f t="shared" ref="C70:P70" si="27">C56+C68</f>
        <v>354388.87</v>
      </c>
      <c r="D70" s="45">
        <f t="shared" si="27"/>
        <v>645551.87</v>
      </c>
      <c r="E70" s="45">
        <f t="shared" ref="E70" si="28">E56+E68</f>
        <v>692571</v>
      </c>
      <c r="F70" s="45">
        <f t="shared" si="27"/>
        <v>94103</v>
      </c>
      <c r="G70" s="45">
        <f t="shared" si="27"/>
        <v>89750</v>
      </c>
      <c r="H70" s="45">
        <f t="shared" ref="H70" si="29">H56+H68</f>
        <v>82690</v>
      </c>
      <c r="I70" s="45">
        <f t="shared" si="27"/>
        <v>116883.4</v>
      </c>
      <c r="J70" s="45">
        <f t="shared" si="27"/>
        <v>117291.4</v>
      </c>
      <c r="K70" s="45">
        <f t="shared" ref="K70" si="30">K56+K68</f>
        <v>101900</v>
      </c>
      <c r="L70" s="46">
        <f t="shared" si="27"/>
        <v>16492</v>
      </c>
      <c r="M70" s="46">
        <f t="shared" si="27"/>
        <v>17250</v>
      </c>
      <c r="N70" s="46">
        <f t="shared" ref="N70" si="31">N56+N68</f>
        <v>16102</v>
      </c>
      <c r="O70" s="82">
        <f t="shared" si="27"/>
        <v>581867.27</v>
      </c>
      <c r="P70" s="75">
        <f t="shared" si="27"/>
        <v>869843.27</v>
      </c>
      <c r="Q70" s="58">
        <f t="shared" ref="Q70" si="32">Q56+Q68</f>
        <v>893263</v>
      </c>
    </row>
    <row r="71" spans="1:17" x14ac:dyDescent="0.25">
      <c r="A71" s="63" t="s">
        <v>137</v>
      </c>
    </row>
  </sheetData>
  <mergeCells count="13">
    <mergeCell ref="A56:B56"/>
    <mergeCell ref="A70:B70"/>
    <mergeCell ref="A5:A6"/>
    <mergeCell ref="B5:B6"/>
    <mergeCell ref="A2:Q2"/>
    <mergeCell ref="A3:Q3"/>
    <mergeCell ref="P5:P6"/>
    <mergeCell ref="O5:O6"/>
    <mergeCell ref="Q5:Q6"/>
    <mergeCell ref="C5:E5"/>
    <mergeCell ref="F5:H5"/>
    <mergeCell ref="I5:K5"/>
    <mergeCell ref="L5:N5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85" zoomScaleNormal="85" workbookViewId="0">
      <selection activeCell="A3" sqref="A3:Q3"/>
    </sheetView>
  </sheetViews>
  <sheetFormatPr defaultRowHeight="15" x14ac:dyDescent="0.25"/>
  <cols>
    <col min="1" max="1" width="9.85546875" customWidth="1"/>
    <col min="2" max="2" width="44.140625" customWidth="1"/>
    <col min="3" max="3" width="13.5703125" style="5" customWidth="1"/>
    <col min="4" max="4" width="13.42578125" style="5" customWidth="1"/>
    <col min="5" max="5" width="11" style="5" customWidth="1"/>
    <col min="6" max="6" width="11.7109375" style="5" customWidth="1"/>
    <col min="7" max="7" width="13" style="5" customWidth="1"/>
    <col min="8" max="8" width="10.7109375" customWidth="1"/>
    <col min="10" max="10" width="12.7109375" customWidth="1"/>
    <col min="11" max="11" width="10.28515625" customWidth="1"/>
    <col min="13" max="13" width="12.28515625" customWidth="1"/>
    <col min="14" max="14" width="10.7109375" customWidth="1"/>
    <col min="15" max="15" width="10.140625" customWidth="1"/>
    <col min="16" max="16" width="12.85546875" customWidth="1"/>
    <col min="17" max="17" width="11.140625" customWidth="1"/>
  </cols>
  <sheetData>
    <row r="1" spans="1:17" x14ac:dyDescent="0.25">
      <c r="Q1" s="6" t="s">
        <v>118</v>
      </c>
    </row>
    <row r="2" spans="1:17" x14ac:dyDescent="0.25">
      <c r="A2" s="101" t="s">
        <v>129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x14ac:dyDescent="0.25">
      <c r="A3" s="101" t="s">
        <v>115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5.75" thickBot="1" x14ac:dyDescent="0.3">
      <c r="Q4" s="7" t="s">
        <v>96</v>
      </c>
    </row>
    <row r="5" spans="1:17" ht="32.25" customHeight="1" thickBot="1" x14ac:dyDescent="0.3">
      <c r="A5" s="92" t="s">
        <v>1</v>
      </c>
      <c r="B5" s="90" t="s">
        <v>0</v>
      </c>
      <c r="C5" s="96" t="s">
        <v>146</v>
      </c>
      <c r="D5" s="97"/>
      <c r="E5" s="98"/>
      <c r="F5" s="96" t="s">
        <v>114</v>
      </c>
      <c r="G5" s="97"/>
      <c r="H5" s="98"/>
      <c r="I5" s="96" t="s">
        <v>112</v>
      </c>
      <c r="J5" s="97"/>
      <c r="K5" s="98"/>
      <c r="L5" s="96" t="s">
        <v>113</v>
      </c>
      <c r="M5" s="97"/>
      <c r="N5" s="97"/>
      <c r="O5" s="83" t="s">
        <v>138</v>
      </c>
      <c r="P5" s="99" t="s">
        <v>139</v>
      </c>
      <c r="Q5" s="83" t="s">
        <v>145</v>
      </c>
    </row>
    <row r="6" spans="1:17" ht="60.75" customHeight="1" thickBot="1" x14ac:dyDescent="0.3">
      <c r="A6" s="93"/>
      <c r="B6" s="91"/>
      <c r="C6" s="65" t="s">
        <v>140</v>
      </c>
      <c r="D6" s="65" t="s">
        <v>141</v>
      </c>
      <c r="E6" s="12" t="s">
        <v>144</v>
      </c>
      <c r="F6" s="65" t="s">
        <v>140</v>
      </c>
      <c r="G6" s="65" t="s">
        <v>141</v>
      </c>
      <c r="H6" s="12" t="s">
        <v>144</v>
      </c>
      <c r="I6" s="65" t="s">
        <v>140</v>
      </c>
      <c r="J6" s="65" t="s">
        <v>141</v>
      </c>
      <c r="K6" s="12" t="s">
        <v>144</v>
      </c>
      <c r="L6" s="65" t="s">
        <v>140</v>
      </c>
      <c r="M6" s="65" t="s">
        <v>141</v>
      </c>
      <c r="N6" s="64" t="s">
        <v>144</v>
      </c>
      <c r="O6" s="84"/>
      <c r="P6" s="100"/>
      <c r="Q6" s="84"/>
    </row>
    <row r="7" spans="1:17" x14ac:dyDescent="0.25">
      <c r="A7" s="13" t="s">
        <v>2</v>
      </c>
      <c r="B7" s="14" t="s">
        <v>3</v>
      </c>
      <c r="C7" s="19">
        <v>0</v>
      </c>
      <c r="D7" s="19">
        <v>0</v>
      </c>
      <c r="E7" s="19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49">
        <v>0</v>
      </c>
      <c r="O7" s="76">
        <f t="shared" ref="O7:Q8" si="0">C7+F7+I7+L7</f>
        <v>0</v>
      </c>
      <c r="P7" s="68">
        <f t="shared" si="0"/>
        <v>0</v>
      </c>
      <c r="Q7" s="16">
        <f t="shared" si="0"/>
        <v>0</v>
      </c>
    </row>
    <row r="8" spans="1:17" x14ac:dyDescent="0.25">
      <c r="A8" s="17" t="s">
        <v>4</v>
      </c>
      <c r="B8" s="18" t="s">
        <v>100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v>0</v>
      </c>
      <c r="O8" s="77">
        <f t="shared" si="0"/>
        <v>0</v>
      </c>
      <c r="P8" s="69">
        <f t="shared" si="0"/>
        <v>0</v>
      </c>
      <c r="Q8" s="20">
        <f t="shared" si="0"/>
        <v>0</v>
      </c>
    </row>
    <row r="9" spans="1:17" x14ac:dyDescent="0.25">
      <c r="A9" s="17" t="s">
        <v>6</v>
      </c>
      <c r="B9" s="18" t="s">
        <v>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v>0</v>
      </c>
      <c r="O9" s="77">
        <f t="shared" ref="O9:Q15" si="1">C9+F9+I9+L9</f>
        <v>0</v>
      </c>
      <c r="P9" s="69">
        <f t="shared" si="1"/>
        <v>0</v>
      </c>
      <c r="Q9" s="20">
        <f t="shared" si="1"/>
        <v>0</v>
      </c>
    </row>
    <row r="10" spans="1:17" x14ac:dyDescent="0.25">
      <c r="A10" s="17" t="s">
        <v>8</v>
      </c>
      <c r="B10" s="18" t="s">
        <v>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v>0</v>
      </c>
      <c r="O10" s="77">
        <f t="shared" si="1"/>
        <v>0</v>
      </c>
      <c r="P10" s="69">
        <f t="shared" si="1"/>
        <v>0</v>
      </c>
      <c r="Q10" s="20">
        <f t="shared" si="1"/>
        <v>0</v>
      </c>
    </row>
    <row r="11" spans="1:17" x14ac:dyDescent="0.25">
      <c r="A11" s="17" t="s">
        <v>10</v>
      </c>
      <c r="B11" s="18" t="s">
        <v>11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v>0</v>
      </c>
      <c r="O11" s="77">
        <f t="shared" si="1"/>
        <v>0</v>
      </c>
      <c r="P11" s="69">
        <f t="shared" si="1"/>
        <v>0</v>
      </c>
      <c r="Q11" s="20">
        <f t="shared" si="1"/>
        <v>0</v>
      </c>
    </row>
    <row r="12" spans="1:17" x14ac:dyDescent="0.25">
      <c r="A12" s="21" t="s">
        <v>12</v>
      </c>
      <c r="B12" s="22" t="s">
        <v>13</v>
      </c>
      <c r="C12" s="19">
        <v>0</v>
      </c>
      <c r="D12" s="19">
        <v>0</v>
      </c>
      <c r="E12" s="19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67">
        <v>0</v>
      </c>
      <c r="O12" s="78">
        <f>SUM(C12:L12)</f>
        <v>0</v>
      </c>
      <c r="P12" s="70">
        <f>SUM(D12:O12)</f>
        <v>0</v>
      </c>
      <c r="Q12" s="20">
        <f t="shared" si="1"/>
        <v>0</v>
      </c>
    </row>
    <row r="13" spans="1:17" x14ac:dyDescent="0.25">
      <c r="A13" s="17" t="s">
        <v>121</v>
      </c>
      <c r="B13" s="18" t="s">
        <v>122</v>
      </c>
      <c r="C13" s="19">
        <v>0</v>
      </c>
      <c r="D13" s="19">
        <v>0</v>
      </c>
      <c r="E13" s="19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67">
        <v>0</v>
      </c>
      <c r="O13" s="79">
        <f>SUM(C13:L13)</f>
        <v>0</v>
      </c>
      <c r="P13" s="71">
        <f>SUM(D13:O13)</f>
        <v>0</v>
      </c>
      <c r="Q13" s="20">
        <f t="shared" si="1"/>
        <v>0</v>
      </c>
    </row>
    <row r="14" spans="1:17" x14ac:dyDescent="0.25">
      <c r="A14" s="17" t="s">
        <v>123</v>
      </c>
      <c r="B14" s="18" t="s">
        <v>127</v>
      </c>
      <c r="C14" s="19">
        <v>0</v>
      </c>
      <c r="D14" s="19">
        <v>0</v>
      </c>
      <c r="E14" s="1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67">
        <v>0</v>
      </c>
      <c r="O14" s="79">
        <f>SUM(C14:L14)</f>
        <v>0</v>
      </c>
      <c r="P14" s="71">
        <f>SUM(D14:O14)</f>
        <v>0</v>
      </c>
      <c r="Q14" s="20">
        <f t="shared" si="1"/>
        <v>0</v>
      </c>
    </row>
    <row r="15" spans="1:17" x14ac:dyDescent="0.25">
      <c r="A15" s="17" t="s">
        <v>124</v>
      </c>
      <c r="B15" s="18" t="s">
        <v>128</v>
      </c>
      <c r="C15" s="19">
        <v>0</v>
      </c>
      <c r="D15" s="19">
        <v>0</v>
      </c>
      <c r="E15" s="1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67">
        <v>0</v>
      </c>
      <c r="O15" s="79">
        <f>SUM(C15:L15)</f>
        <v>0</v>
      </c>
      <c r="P15" s="71">
        <f>SUM(D15:O15)</f>
        <v>0</v>
      </c>
      <c r="Q15" s="20">
        <f t="shared" si="1"/>
        <v>0</v>
      </c>
    </row>
    <row r="16" spans="1:17" ht="15.75" thickBot="1" x14ac:dyDescent="0.3">
      <c r="A16" s="21" t="s">
        <v>125</v>
      </c>
      <c r="B16" s="22" t="s">
        <v>126</v>
      </c>
      <c r="C16" s="19">
        <v>0</v>
      </c>
      <c r="D16" s="19">
        <v>0</v>
      </c>
      <c r="E16" s="1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67">
        <v>0</v>
      </c>
      <c r="O16" s="77">
        <f>C16+F16+I16+L16</f>
        <v>0</v>
      </c>
      <c r="P16" s="69">
        <f>D16+G16+J16+M16</f>
        <v>0</v>
      </c>
      <c r="Q16" s="20">
        <f>E16+H16+K16+N16</f>
        <v>0</v>
      </c>
    </row>
    <row r="17" spans="1:17" ht="15.75" thickBot="1" x14ac:dyDescent="0.3">
      <c r="A17" s="25" t="s">
        <v>14</v>
      </c>
      <c r="B17" s="26" t="s">
        <v>15</v>
      </c>
      <c r="C17" s="27">
        <f t="shared" ref="C17:Q17" si="2">SUM(C7:C16)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  <c r="M17" s="27">
        <f t="shared" si="2"/>
        <v>0</v>
      </c>
      <c r="N17" s="40">
        <f t="shared" si="2"/>
        <v>0</v>
      </c>
      <c r="O17" s="80">
        <f t="shared" si="2"/>
        <v>0</v>
      </c>
      <c r="P17" s="72">
        <f t="shared" si="2"/>
        <v>0</v>
      </c>
      <c r="Q17" s="53">
        <f t="shared" si="2"/>
        <v>0</v>
      </c>
    </row>
    <row r="18" spans="1:17" x14ac:dyDescent="0.25">
      <c r="A18" s="2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77"/>
      <c r="P18" s="69"/>
      <c r="Q18" s="20"/>
    </row>
    <row r="19" spans="1:17" x14ac:dyDescent="0.25">
      <c r="A19" s="17" t="s">
        <v>16</v>
      </c>
      <c r="B19" s="18" t="s">
        <v>17</v>
      </c>
      <c r="C19" s="19">
        <v>0</v>
      </c>
      <c r="D19" s="19">
        <v>0</v>
      </c>
      <c r="E19" s="19">
        <v>0</v>
      </c>
      <c r="F19" s="19">
        <f t="shared" ref="F19:N19" si="3">F20+F21+F22+F23</f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77">
        <f t="shared" ref="O19:Q34" si="4">C19+F19+I19+L19</f>
        <v>0</v>
      </c>
      <c r="P19" s="69">
        <f t="shared" si="4"/>
        <v>0</v>
      </c>
      <c r="Q19" s="20">
        <f t="shared" si="4"/>
        <v>0</v>
      </c>
    </row>
    <row r="20" spans="1:17" x14ac:dyDescent="0.25">
      <c r="A20" s="33" t="s">
        <v>87</v>
      </c>
      <c r="B20" s="34" t="s">
        <v>102</v>
      </c>
      <c r="C20" s="19">
        <v>0</v>
      </c>
      <c r="D20" s="19">
        <v>0</v>
      </c>
      <c r="E20" s="19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77">
        <f t="shared" si="4"/>
        <v>0</v>
      </c>
      <c r="P20" s="69">
        <f t="shared" si="4"/>
        <v>0</v>
      </c>
      <c r="Q20" s="20">
        <f t="shared" si="4"/>
        <v>0</v>
      </c>
    </row>
    <row r="21" spans="1:17" x14ac:dyDescent="0.25">
      <c r="A21" s="33" t="s">
        <v>88</v>
      </c>
      <c r="B21" s="34" t="s">
        <v>23</v>
      </c>
      <c r="C21" s="19">
        <v>0</v>
      </c>
      <c r="D21" s="19">
        <v>0</v>
      </c>
      <c r="E21" s="1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6">
        <v>0</v>
      </c>
      <c r="N21" s="36">
        <v>0</v>
      </c>
      <c r="O21" s="77">
        <f t="shared" si="4"/>
        <v>0</v>
      </c>
      <c r="P21" s="69">
        <f t="shared" si="4"/>
        <v>0</v>
      </c>
      <c r="Q21" s="20">
        <f t="shared" si="4"/>
        <v>0</v>
      </c>
    </row>
    <row r="22" spans="1:17" x14ac:dyDescent="0.25">
      <c r="A22" s="33" t="s">
        <v>89</v>
      </c>
      <c r="B22" s="34" t="s">
        <v>22</v>
      </c>
      <c r="C22" s="19">
        <v>0</v>
      </c>
      <c r="D22" s="19">
        <v>0</v>
      </c>
      <c r="E22" s="19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6">
        <v>0</v>
      </c>
      <c r="N22" s="36">
        <v>0</v>
      </c>
      <c r="O22" s="77">
        <f t="shared" si="4"/>
        <v>0</v>
      </c>
      <c r="P22" s="69">
        <f t="shared" si="4"/>
        <v>0</v>
      </c>
      <c r="Q22" s="20">
        <f t="shared" si="4"/>
        <v>0</v>
      </c>
    </row>
    <row r="23" spans="1:17" x14ac:dyDescent="0.25">
      <c r="A23" s="33" t="s">
        <v>90</v>
      </c>
      <c r="B23" s="34" t="s">
        <v>21</v>
      </c>
      <c r="C23" s="19">
        <v>0</v>
      </c>
      <c r="D23" s="19">
        <v>0</v>
      </c>
      <c r="E23" s="19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6">
        <v>0</v>
      </c>
      <c r="N23" s="36">
        <v>0</v>
      </c>
      <c r="O23" s="77">
        <f t="shared" si="4"/>
        <v>0</v>
      </c>
      <c r="P23" s="69">
        <f t="shared" si="4"/>
        <v>0</v>
      </c>
      <c r="Q23" s="20">
        <f t="shared" si="4"/>
        <v>0</v>
      </c>
    </row>
    <row r="24" spans="1:17" x14ac:dyDescent="0.25">
      <c r="A24" s="17" t="s">
        <v>18</v>
      </c>
      <c r="B24" s="18" t="s">
        <v>19</v>
      </c>
      <c r="C24" s="19">
        <v>0</v>
      </c>
      <c r="D24" s="19">
        <v>0</v>
      </c>
      <c r="E24" s="19">
        <v>0</v>
      </c>
      <c r="F24" s="19">
        <f t="shared" ref="F24:N24" si="5">F25</f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77">
        <f t="shared" si="4"/>
        <v>0</v>
      </c>
      <c r="P24" s="69">
        <f t="shared" si="4"/>
        <v>0</v>
      </c>
      <c r="Q24" s="20">
        <f t="shared" si="4"/>
        <v>0</v>
      </c>
    </row>
    <row r="25" spans="1:17" x14ac:dyDescent="0.25">
      <c r="A25" s="33" t="s">
        <v>91</v>
      </c>
      <c r="B25" s="34" t="s">
        <v>20</v>
      </c>
      <c r="C25" s="19">
        <v>0</v>
      </c>
      <c r="D25" s="19">
        <v>0</v>
      </c>
      <c r="E25" s="19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6">
        <v>0</v>
      </c>
      <c r="N25" s="36">
        <v>0</v>
      </c>
      <c r="O25" s="77">
        <f t="shared" si="4"/>
        <v>0</v>
      </c>
      <c r="P25" s="69">
        <f t="shared" si="4"/>
        <v>0</v>
      </c>
      <c r="Q25" s="20">
        <f t="shared" si="4"/>
        <v>0</v>
      </c>
    </row>
    <row r="26" spans="1:17" x14ac:dyDescent="0.25">
      <c r="A26" s="17" t="s">
        <v>24</v>
      </c>
      <c r="B26" s="18" t="s">
        <v>25</v>
      </c>
      <c r="C26" s="19">
        <v>0</v>
      </c>
      <c r="D26" s="19">
        <v>0</v>
      </c>
      <c r="E26" s="19">
        <v>0</v>
      </c>
      <c r="F26" s="19">
        <f t="shared" ref="F26:N26" si="6">F27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77">
        <f t="shared" si="4"/>
        <v>0</v>
      </c>
      <c r="P26" s="69">
        <f t="shared" si="4"/>
        <v>0</v>
      </c>
      <c r="Q26" s="20">
        <f t="shared" si="4"/>
        <v>0</v>
      </c>
    </row>
    <row r="27" spans="1:17" x14ac:dyDescent="0.25">
      <c r="A27" s="33" t="s">
        <v>92</v>
      </c>
      <c r="B27" s="34" t="s">
        <v>26</v>
      </c>
      <c r="C27" s="19">
        <v>0</v>
      </c>
      <c r="D27" s="19">
        <v>0</v>
      </c>
      <c r="E27" s="19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6">
        <v>0</v>
      </c>
      <c r="N27" s="36">
        <v>0</v>
      </c>
      <c r="O27" s="77">
        <f t="shared" si="4"/>
        <v>0</v>
      </c>
      <c r="P27" s="69">
        <f t="shared" si="4"/>
        <v>0</v>
      </c>
      <c r="Q27" s="20">
        <f t="shared" si="4"/>
        <v>0</v>
      </c>
    </row>
    <row r="28" spans="1:17" x14ac:dyDescent="0.25">
      <c r="A28" s="60" t="s">
        <v>130</v>
      </c>
      <c r="B28" s="61" t="s">
        <v>131</v>
      </c>
      <c r="C28" s="19">
        <v>0</v>
      </c>
      <c r="D28" s="19">
        <v>0</v>
      </c>
      <c r="E28" s="19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77">
        <f t="shared" si="4"/>
        <v>0</v>
      </c>
      <c r="P28" s="69">
        <f t="shared" si="4"/>
        <v>0</v>
      </c>
      <c r="Q28" s="20">
        <f t="shared" si="4"/>
        <v>0</v>
      </c>
    </row>
    <row r="29" spans="1:17" x14ac:dyDescent="0.25">
      <c r="A29" s="33" t="s">
        <v>132</v>
      </c>
      <c r="B29" s="34" t="s">
        <v>133</v>
      </c>
      <c r="C29" s="19">
        <v>0</v>
      </c>
      <c r="D29" s="19">
        <v>0</v>
      </c>
      <c r="E29" s="19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77">
        <f t="shared" si="4"/>
        <v>0</v>
      </c>
      <c r="P29" s="69">
        <f t="shared" si="4"/>
        <v>0</v>
      </c>
      <c r="Q29" s="20">
        <f t="shared" si="4"/>
        <v>0</v>
      </c>
    </row>
    <row r="30" spans="1:17" x14ac:dyDescent="0.25">
      <c r="A30" s="33" t="s">
        <v>134</v>
      </c>
      <c r="B30" s="34" t="s">
        <v>135</v>
      </c>
      <c r="C30" s="19">
        <v>0</v>
      </c>
      <c r="D30" s="19">
        <v>0</v>
      </c>
      <c r="E30" s="19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77">
        <f t="shared" si="4"/>
        <v>0</v>
      </c>
      <c r="P30" s="69">
        <f t="shared" si="4"/>
        <v>0</v>
      </c>
      <c r="Q30" s="20">
        <f t="shared" si="4"/>
        <v>0</v>
      </c>
    </row>
    <row r="31" spans="1:17" x14ac:dyDescent="0.25">
      <c r="A31" s="17" t="s">
        <v>51</v>
      </c>
      <c r="B31" s="18" t="s">
        <v>52</v>
      </c>
      <c r="C31" s="19">
        <v>0</v>
      </c>
      <c r="D31" s="19">
        <v>0</v>
      </c>
      <c r="E31" s="19">
        <v>0</v>
      </c>
      <c r="F31" s="19">
        <f t="shared" ref="F31:N31" si="7">F32+F33+F34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77">
        <f t="shared" si="4"/>
        <v>0</v>
      </c>
      <c r="P31" s="69">
        <f t="shared" si="4"/>
        <v>0</v>
      </c>
      <c r="Q31" s="20">
        <f t="shared" si="4"/>
        <v>0</v>
      </c>
    </row>
    <row r="32" spans="1:17" x14ac:dyDescent="0.25">
      <c r="A32" s="33" t="s">
        <v>93</v>
      </c>
      <c r="B32" s="34" t="s">
        <v>53</v>
      </c>
      <c r="C32" s="19">
        <v>0</v>
      </c>
      <c r="D32" s="19">
        <v>0</v>
      </c>
      <c r="E32" s="19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0</v>
      </c>
      <c r="N32" s="36">
        <v>0</v>
      </c>
      <c r="O32" s="77">
        <f t="shared" si="4"/>
        <v>0</v>
      </c>
      <c r="P32" s="69">
        <f t="shared" si="4"/>
        <v>0</v>
      </c>
      <c r="Q32" s="20">
        <f t="shared" si="4"/>
        <v>0</v>
      </c>
    </row>
    <row r="33" spans="1:17" x14ac:dyDescent="0.25">
      <c r="A33" s="33" t="s">
        <v>94</v>
      </c>
      <c r="B33" s="34" t="s">
        <v>54</v>
      </c>
      <c r="C33" s="19">
        <v>0</v>
      </c>
      <c r="D33" s="19">
        <v>0</v>
      </c>
      <c r="E33" s="19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6">
        <v>0</v>
      </c>
      <c r="N33" s="36">
        <v>0</v>
      </c>
      <c r="O33" s="77">
        <f t="shared" si="4"/>
        <v>0</v>
      </c>
      <c r="P33" s="69">
        <f t="shared" si="4"/>
        <v>0</v>
      </c>
      <c r="Q33" s="20">
        <f t="shared" si="4"/>
        <v>0</v>
      </c>
    </row>
    <row r="34" spans="1:17" ht="15.75" thickBot="1" x14ac:dyDescent="0.3">
      <c r="A34" s="37" t="s">
        <v>95</v>
      </c>
      <c r="B34" s="38" t="s">
        <v>55</v>
      </c>
      <c r="C34" s="39">
        <v>0</v>
      </c>
      <c r="D34" s="39">
        <v>0</v>
      </c>
      <c r="E34" s="39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6">
        <v>0</v>
      </c>
      <c r="N34" s="36">
        <v>0</v>
      </c>
      <c r="O34" s="77">
        <f t="shared" si="4"/>
        <v>0</v>
      </c>
      <c r="P34" s="69">
        <f t="shared" si="4"/>
        <v>0</v>
      </c>
      <c r="Q34" s="20">
        <f t="shared" si="4"/>
        <v>0</v>
      </c>
    </row>
    <row r="35" spans="1:17" ht="15.75" thickBot="1" x14ac:dyDescent="0.3">
      <c r="A35" s="25" t="s">
        <v>27</v>
      </c>
      <c r="B35" s="26" t="s">
        <v>28</v>
      </c>
      <c r="C35" s="27">
        <f>C26+C24+C19+C31+C28</f>
        <v>0</v>
      </c>
      <c r="D35" s="27">
        <f>D26+D24+D19+D31+D28</f>
        <v>0</v>
      </c>
      <c r="E35" s="27">
        <f>E26+E24+E19+E31+E28</f>
        <v>0</v>
      </c>
      <c r="F35" s="27">
        <f t="shared" ref="F35:N35" si="8">F26+F24+F19+F31</f>
        <v>0</v>
      </c>
      <c r="G35" s="27">
        <f t="shared" si="8"/>
        <v>0</v>
      </c>
      <c r="H35" s="27">
        <f t="shared" si="8"/>
        <v>0</v>
      </c>
      <c r="I35" s="27">
        <f t="shared" si="8"/>
        <v>0</v>
      </c>
      <c r="J35" s="27">
        <f t="shared" si="8"/>
        <v>0</v>
      </c>
      <c r="K35" s="27">
        <f t="shared" si="8"/>
        <v>0</v>
      </c>
      <c r="L35" s="40">
        <f t="shared" si="8"/>
        <v>0</v>
      </c>
      <c r="M35" s="40">
        <f t="shared" si="8"/>
        <v>0</v>
      </c>
      <c r="N35" s="40">
        <f t="shared" si="8"/>
        <v>0</v>
      </c>
      <c r="O35" s="80">
        <f>O26+O24+O19+O31+O28</f>
        <v>0</v>
      </c>
      <c r="P35" s="73">
        <f>P26+P24+P19+P31+P28</f>
        <v>0</v>
      </c>
      <c r="Q35" s="53">
        <f>Q26+Q24+Q19+Q31+Q28</f>
        <v>0</v>
      </c>
    </row>
    <row r="36" spans="1:17" x14ac:dyDescent="0.2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1"/>
      <c r="N36" s="31"/>
      <c r="O36" s="77"/>
      <c r="P36" s="69"/>
      <c r="Q36" s="20"/>
    </row>
    <row r="37" spans="1:17" x14ac:dyDescent="0.25">
      <c r="A37" s="17" t="s">
        <v>29</v>
      </c>
      <c r="B37" s="18" t="s">
        <v>39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77">
        <f t="shared" ref="O37:Q48" si="9">C37+F37+I37+L37</f>
        <v>0</v>
      </c>
      <c r="P37" s="69">
        <f t="shared" si="9"/>
        <v>0</v>
      </c>
      <c r="Q37" s="20">
        <f t="shared" si="9"/>
        <v>0</v>
      </c>
    </row>
    <row r="38" spans="1:17" x14ac:dyDescent="0.25">
      <c r="A38" s="17" t="s">
        <v>30</v>
      </c>
      <c r="B38" s="18" t="s">
        <v>40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77">
        <f t="shared" si="9"/>
        <v>0</v>
      </c>
      <c r="P38" s="69">
        <f t="shared" si="9"/>
        <v>0</v>
      </c>
      <c r="Q38" s="20">
        <f t="shared" si="9"/>
        <v>0</v>
      </c>
    </row>
    <row r="39" spans="1:17" x14ac:dyDescent="0.25">
      <c r="A39" s="33" t="s">
        <v>58</v>
      </c>
      <c r="B39" s="34" t="s">
        <v>56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77">
        <f t="shared" si="9"/>
        <v>0</v>
      </c>
      <c r="P39" s="69">
        <f t="shared" si="9"/>
        <v>0</v>
      </c>
      <c r="Q39" s="20">
        <f t="shared" si="9"/>
        <v>0</v>
      </c>
    </row>
    <row r="40" spans="1:17" x14ac:dyDescent="0.25">
      <c r="A40" s="17" t="s">
        <v>31</v>
      </c>
      <c r="B40" s="18" t="s">
        <v>41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77">
        <f t="shared" si="9"/>
        <v>0</v>
      </c>
      <c r="P40" s="69">
        <f t="shared" si="9"/>
        <v>0</v>
      </c>
      <c r="Q40" s="20">
        <f t="shared" si="9"/>
        <v>0</v>
      </c>
    </row>
    <row r="41" spans="1:17" x14ac:dyDescent="0.25">
      <c r="A41" s="17" t="s">
        <v>32</v>
      </c>
      <c r="B41" s="18" t="s">
        <v>42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77">
        <f t="shared" si="9"/>
        <v>0</v>
      </c>
      <c r="P41" s="69">
        <f>D41+G41+J41+M41</f>
        <v>0</v>
      </c>
      <c r="Q41" s="20">
        <f>E41+H41+K41+N41</f>
        <v>0</v>
      </c>
    </row>
    <row r="42" spans="1:17" x14ac:dyDescent="0.25">
      <c r="A42" s="17" t="s">
        <v>33</v>
      </c>
      <c r="B42" s="18" t="s">
        <v>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77">
        <f t="shared" si="9"/>
        <v>0</v>
      </c>
      <c r="P42" s="69">
        <f t="shared" si="9"/>
        <v>0</v>
      </c>
      <c r="Q42" s="20">
        <f t="shared" si="9"/>
        <v>0</v>
      </c>
    </row>
    <row r="43" spans="1:17" x14ac:dyDescent="0.25">
      <c r="A43" s="33" t="s">
        <v>59</v>
      </c>
      <c r="B43" s="34" t="s">
        <v>57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77">
        <f t="shared" si="9"/>
        <v>0</v>
      </c>
      <c r="P43" s="69">
        <f t="shared" si="9"/>
        <v>0</v>
      </c>
      <c r="Q43" s="20">
        <f t="shared" si="9"/>
        <v>0</v>
      </c>
    </row>
    <row r="44" spans="1:17" x14ac:dyDescent="0.25">
      <c r="A44" s="17" t="s">
        <v>34</v>
      </c>
      <c r="B44" s="18" t="s">
        <v>44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77">
        <f t="shared" si="9"/>
        <v>0</v>
      </c>
      <c r="P44" s="69">
        <f t="shared" si="9"/>
        <v>0</v>
      </c>
      <c r="Q44" s="20">
        <f t="shared" si="9"/>
        <v>0</v>
      </c>
    </row>
    <row r="45" spans="1:17" x14ac:dyDescent="0.25">
      <c r="A45" s="17" t="s">
        <v>35</v>
      </c>
      <c r="B45" s="18" t="s">
        <v>45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77">
        <f t="shared" si="9"/>
        <v>0</v>
      </c>
      <c r="P45" s="69">
        <f t="shared" si="9"/>
        <v>0</v>
      </c>
      <c r="Q45" s="20">
        <f t="shared" si="9"/>
        <v>0</v>
      </c>
    </row>
    <row r="46" spans="1:17" x14ac:dyDescent="0.25">
      <c r="A46" s="17" t="s">
        <v>36</v>
      </c>
      <c r="B46" s="18" t="s">
        <v>46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77">
        <f t="shared" si="9"/>
        <v>0</v>
      </c>
      <c r="P46" s="69">
        <f t="shared" si="9"/>
        <v>0</v>
      </c>
      <c r="Q46" s="20">
        <f t="shared" si="9"/>
        <v>0</v>
      </c>
    </row>
    <row r="47" spans="1:17" x14ac:dyDescent="0.25">
      <c r="A47" s="17" t="s">
        <v>37</v>
      </c>
      <c r="B47" s="18" t="s">
        <v>47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77">
        <f t="shared" si="9"/>
        <v>0</v>
      </c>
      <c r="P47" s="69">
        <f t="shared" si="9"/>
        <v>0</v>
      </c>
      <c r="Q47" s="20">
        <f t="shared" si="9"/>
        <v>0</v>
      </c>
    </row>
    <row r="48" spans="1:17" ht="15.75" thickBot="1" x14ac:dyDescent="0.3">
      <c r="A48" s="21" t="s">
        <v>38</v>
      </c>
      <c r="B48" s="22" t="s">
        <v>48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77">
        <f t="shared" si="9"/>
        <v>0</v>
      </c>
      <c r="P48" s="69">
        <f t="shared" si="9"/>
        <v>0</v>
      </c>
      <c r="Q48" s="20">
        <f t="shared" si="9"/>
        <v>0</v>
      </c>
    </row>
    <row r="49" spans="1:17" ht="15.75" thickBot="1" x14ac:dyDescent="0.3">
      <c r="A49" s="25" t="s">
        <v>49</v>
      </c>
      <c r="B49" s="26" t="s">
        <v>50</v>
      </c>
      <c r="C49" s="27">
        <f t="shared" ref="C49:Q49" si="10">C37+C38+C40+C41+C42+C44+C45+C46+C47+C48</f>
        <v>0</v>
      </c>
      <c r="D49" s="27">
        <f t="shared" si="10"/>
        <v>0</v>
      </c>
      <c r="E49" s="27">
        <f t="shared" si="10"/>
        <v>0</v>
      </c>
      <c r="F49" s="27">
        <f t="shared" si="10"/>
        <v>0</v>
      </c>
      <c r="G49" s="27">
        <f t="shared" si="10"/>
        <v>0</v>
      </c>
      <c r="H49" s="27">
        <f t="shared" si="10"/>
        <v>0</v>
      </c>
      <c r="I49" s="27">
        <f t="shared" si="10"/>
        <v>0</v>
      </c>
      <c r="J49" s="27">
        <f t="shared" si="10"/>
        <v>0</v>
      </c>
      <c r="K49" s="27">
        <f t="shared" si="10"/>
        <v>0</v>
      </c>
      <c r="L49" s="40">
        <f t="shared" si="10"/>
        <v>0</v>
      </c>
      <c r="M49" s="40">
        <f t="shared" si="10"/>
        <v>0</v>
      </c>
      <c r="N49" s="40">
        <f t="shared" si="10"/>
        <v>0</v>
      </c>
      <c r="O49" s="80">
        <f t="shared" si="10"/>
        <v>0</v>
      </c>
      <c r="P49" s="73">
        <f t="shared" si="10"/>
        <v>0</v>
      </c>
      <c r="Q49" s="53">
        <f t="shared" si="10"/>
        <v>0</v>
      </c>
    </row>
    <row r="50" spans="1:17" x14ac:dyDescent="0.25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77"/>
      <c r="P50" s="69"/>
      <c r="Q50" s="20"/>
    </row>
    <row r="51" spans="1:17" x14ac:dyDescent="0.25">
      <c r="A51" s="17" t="s">
        <v>60</v>
      </c>
      <c r="B51" s="18" t="s">
        <v>64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2">
        <v>0</v>
      </c>
      <c r="O51" s="77">
        <f t="shared" ref="O51:Q53" si="11">C51+F51+I51+L51</f>
        <v>0</v>
      </c>
      <c r="P51" s="69">
        <f t="shared" si="11"/>
        <v>0</v>
      </c>
      <c r="Q51" s="20">
        <f t="shared" si="11"/>
        <v>0</v>
      </c>
    </row>
    <row r="52" spans="1:17" x14ac:dyDescent="0.25">
      <c r="A52" s="17" t="s">
        <v>61</v>
      </c>
      <c r="B52" s="18" t="s">
        <v>101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2">
        <v>0</v>
      </c>
      <c r="O52" s="77">
        <f t="shared" si="11"/>
        <v>0</v>
      </c>
      <c r="P52" s="69">
        <f t="shared" si="11"/>
        <v>0</v>
      </c>
      <c r="Q52" s="20">
        <f t="shared" si="11"/>
        <v>0</v>
      </c>
    </row>
    <row r="53" spans="1:17" ht="15.75" thickBot="1" x14ac:dyDescent="0.3">
      <c r="A53" s="21" t="s">
        <v>142</v>
      </c>
      <c r="B53" s="22" t="s">
        <v>65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77">
        <f t="shared" si="11"/>
        <v>0</v>
      </c>
      <c r="P53" s="69">
        <f t="shared" si="11"/>
        <v>0</v>
      </c>
      <c r="Q53" s="20">
        <f t="shared" si="11"/>
        <v>0</v>
      </c>
    </row>
    <row r="54" spans="1:17" ht="15.75" thickBot="1" x14ac:dyDescent="0.3">
      <c r="A54" s="25" t="s">
        <v>62</v>
      </c>
      <c r="B54" s="26" t="s">
        <v>63</v>
      </c>
      <c r="C54" s="27">
        <f t="shared" ref="C54:N54" si="12">SUM(C51:C53)</f>
        <v>0</v>
      </c>
      <c r="D54" s="27">
        <f t="shared" si="12"/>
        <v>0</v>
      </c>
      <c r="E54" s="27">
        <f t="shared" si="12"/>
        <v>0</v>
      </c>
      <c r="F54" s="27">
        <f t="shared" si="12"/>
        <v>0</v>
      </c>
      <c r="G54" s="27">
        <f t="shared" si="12"/>
        <v>0</v>
      </c>
      <c r="H54" s="27">
        <f t="shared" si="12"/>
        <v>0</v>
      </c>
      <c r="I54" s="27">
        <f t="shared" si="12"/>
        <v>0</v>
      </c>
      <c r="J54" s="27">
        <f t="shared" si="12"/>
        <v>0</v>
      </c>
      <c r="K54" s="27">
        <f t="shared" si="12"/>
        <v>0</v>
      </c>
      <c r="L54" s="40">
        <f t="shared" si="12"/>
        <v>0</v>
      </c>
      <c r="M54" s="40">
        <f t="shared" si="12"/>
        <v>0</v>
      </c>
      <c r="N54" s="40">
        <f t="shared" si="12"/>
        <v>0</v>
      </c>
      <c r="O54" s="81">
        <f>SUM(C54:L54)</f>
        <v>0</v>
      </c>
      <c r="P54" s="73">
        <f>P42+P43+P45+P46+P47+P49+P50+P51+P52+P53</f>
        <v>0</v>
      </c>
      <c r="Q54" s="73">
        <f>Q42+Q43+Q45+Q46+Q47+Q49+Q50+Q51+Q52+Q53</f>
        <v>0</v>
      </c>
    </row>
    <row r="55" spans="1:17" ht="15.75" thickBot="1" x14ac:dyDescent="0.3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44"/>
      <c r="N55" s="44"/>
      <c r="O55" s="78"/>
      <c r="P55" s="70"/>
      <c r="Q55" s="24"/>
    </row>
    <row r="56" spans="1:17" ht="16.5" thickBot="1" x14ac:dyDescent="0.3">
      <c r="A56" s="88" t="s">
        <v>98</v>
      </c>
      <c r="B56" s="89"/>
      <c r="C56" s="45">
        <f t="shared" ref="C56:Q56" si="13">C17+C35+C49+C54</f>
        <v>0</v>
      </c>
      <c r="D56" s="45">
        <f t="shared" si="13"/>
        <v>0</v>
      </c>
      <c r="E56" s="45">
        <f t="shared" si="13"/>
        <v>0</v>
      </c>
      <c r="F56" s="45">
        <f t="shared" si="13"/>
        <v>0</v>
      </c>
      <c r="G56" s="45">
        <f t="shared" si="13"/>
        <v>0</v>
      </c>
      <c r="H56" s="45">
        <f t="shared" si="13"/>
        <v>0</v>
      </c>
      <c r="I56" s="45">
        <f t="shared" si="13"/>
        <v>0</v>
      </c>
      <c r="J56" s="45">
        <f t="shared" si="13"/>
        <v>0</v>
      </c>
      <c r="K56" s="45">
        <f t="shared" si="13"/>
        <v>0</v>
      </c>
      <c r="L56" s="46">
        <f t="shared" si="13"/>
        <v>0</v>
      </c>
      <c r="M56" s="46">
        <f t="shared" si="13"/>
        <v>0</v>
      </c>
      <c r="N56" s="46">
        <f t="shared" si="13"/>
        <v>0</v>
      </c>
      <c r="O56" s="82">
        <f t="shared" si="13"/>
        <v>0</v>
      </c>
      <c r="P56" s="75">
        <f t="shared" si="13"/>
        <v>0</v>
      </c>
      <c r="Q56" s="58">
        <f t="shared" si="13"/>
        <v>0</v>
      </c>
    </row>
    <row r="57" spans="1:17" x14ac:dyDescent="0.25">
      <c r="A57" s="28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1"/>
      <c r="M57" s="31"/>
      <c r="N57" s="31"/>
      <c r="O57" s="77"/>
      <c r="P57" s="69"/>
      <c r="Q57" s="20"/>
    </row>
    <row r="58" spans="1:17" x14ac:dyDescent="0.25">
      <c r="A58" s="17" t="s">
        <v>66</v>
      </c>
      <c r="B58" s="18" t="s">
        <v>77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77">
        <f t="shared" ref="O58:Q67" si="14">C58+F58+I58+L58</f>
        <v>0</v>
      </c>
      <c r="P58" s="69">
        <f t="shared" si="14"/>
        <v>0</v>
      </c>
      <c r="Q58" s="20">
        <f t="shared" si="14"/>
        <v>0</v>
      </c>
    </row>
    <row r="59" spans="1:17" x14ac:dyDescent="0.25">
      <c r="A59" s="17" t="s">
        <v>67</v>
      </c>
      <c r="B59" s="18" t="s">
        <v>78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77">
        <f t="shared" si="14"/>
        <v>0</v>
      </c>
      <c r="P59" s="69">
        <f t="shared" si="14"/>
        <v>0</v>
      </c>
      <c r="Q59" s="20">
        <f t="shared" si="14"/>
        <v>0</v>
      </c>
    </row>
    <row r="60" spans="1:17" x14ac:dyDescent="0.25">
      <c r="A60" s="17" t="s">
        <v>68</v>
      </c>
      <c r="B60" s="18" t="s">
        <v>79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77">
        <f t="shared" si="14"/>
        <v>0</v>
      </c>
      <c r="P60" s="69">
        <f t="shared" si="14"/>
        <v>0</v>
      </c>
      <c r="Q60" s="20">
        <f t="shared" si="14"/>
        <v>0</v>
      </c>
    </row>
    <row r="61" spans="1:17" x14ac:dyDescent="0.25">
      <c r="A61" s="17" t="s">
        <v>69</v>
      </c>
      <c r="B61" s="18" t="s">
        <v>80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77">
        <f t="shared" si="14"/>
        <v>0</v>
      </c>
      <c r="P61" s="69">
        <f t="shared" si="14"/>
        <v>0</v>
      </c>
      <c r="Q61" s="20">
        <f t="shared" si="14"/>
        <v>0</v>
      </c>
    </row>
    <row r="62" spans="1:17" x14ac:dyDescent="0.25">
      <c r="A62" s="17" t="s">
        <v>70</v>
      </c>
      <c r="B62" s="18" t="s">
        <v>81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77">
        <f t="shared" si="14"/>
        <v>0</v>
      </c>
      <c r="P62" s="69">
        <f t="shared" si="14"/>
        <v>0</v>
      </c>
      <c r="Q62" s="20">
        <f t="shared" si="14"/>
        <v>0</v>
      </c>
    </row>
    <row r="63" spans="1:17" x14ac:dyDescent="0.25">
      <c r="A63" s="17" t="s">
        <v>71</v>
      </c>
      <c r="B63" s="18" t="s">
        <v>83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77">
        <f t="shared" si="14"/>
        <v>0</v>
      </c>
      <c r="P63" s="69">
        <f t="shared" si="14"/>
        <v>0</v>
      </c>
      <c r="Q63" s="20">
        <f t="shared" si="14"/>
        <v>0</v>
      </c>
    </row>
    <row r="64" spans="1:17" x14ac:dyDescent="0.25">
      <c r="A64" s="17" t="s">
        <v>72</v>
      </c>
      <c r="B64" s="18" t="s">
        <v>143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77">
        <f t="shared" si="14"/>
        <v>0</v>
      </c>
      <c r="P64" s="69">
        <f t="shared" si="14"/>
        <v>0</v>
      </c>
      <c r="Q64" s="20">
        <f t="shared" si="14"/>
        <v>0</v>
      </c>
    </row>
    <row r="65" spans="1:17" x14ac:dyDescent="0.25">
      <c r="A65" s="17" t="s">
        <v>73</v>
      </c>
      <c r="B65" s="18" t="s">
        <v>82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77">
        <f t="shared" si="14"/>
        <v>0</v>
      </c>
      <c r="P65" s="69">
        <f t="shared" si="14"/>
        <v>0</v>
      </c>
      <c r="Q65" s="20">
        <f t="shared" si="14"/>
        <v>0</v>
      </c>
    </row>
    <row r="66" spans="1:17" x14ac:dyDescent="0.25">
      <c r="A66" s="17" t="s">
        <v>74</v>
      </c>
      <c r="B66" s="18" t="s">
        <v>76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77">
        <f t="shared" si="14"/>
        <v>0</v>
      </c>
      <c r="P66" s="69">
        <f t="shared" si="14"/>
        <v>0</v>
      </c>
      <c r="Q66" s="20">
        <f t="shared" si="14"/>
        <v>0</v>
      </c>
    </row>
    <row r="67" spans="1:17" ht="15.75" thickBot="1" x14ac:dyDescent="0.3">
      <c r="A67" s="21" t="s">
        <v>75</v>
      </c>
      <c r="B67" s="22" t="s">
        <v>99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2">
        <v>0</v>
      </c>
      <c r="O67" s="77">
        <f t="shared" si="14"/>
        <v>0</v>
      </c>
      <c r="P67" s="69">
        <f t="shared" si="14"/>
        <v>0</v>
      </c>
      <c r="Q67" s="20">
        <f t="shared" si="14"/>
        <v>0</v>
      </c>
    </row>
    <row r="68" spans="1:17" ht="15.75" thickBot="1" x14ac:dyDescent="0.3">
      <c r="A68" s="25" t="s">
        <v>84</v>
      </c>
      <c r="B68" s="26" t="s">
        <v>85</v>
      </c>
      <c r="C68" s="27">
        <f t="shared" ref="C68:N68" si="15">SUM(C58:C67)</f>
        <v>0</v>
      </c>
      <c r="D68" s="27">
        <f t="shared" si="15"/>
        <v>0</v>
      </c>
      <c r="E68" s="27">
        <f t="shared" si="15"/>
        <v>0</v>
      </c>
      <c r="F68" s="27">
        <f t="shared" si="15"/>
        <v>0</v>
      </c>
      <c r="G68" s="27">
        <f t="shared" si="15"/>
        <v>0</v>
      </c>
      <c r="H68" s="27">
        <f t="shared" si="15"/>
        <v>0</v>
      </c>
      <c r="I68" s="27">
        <f t="shared" si="15"/>
        <v>0</v>
      </c>
      <c r="J68" s="27">
        <f t="shared" si="15"/>
        <v>0</v>
      </c>
      <c r="K68" s="27">
        <f t="shared" si="15"/>
        <v>0</v>
      </c>
      <c r="L68" s="40">
        <f t="shared" si="15"/>
        <v>0</v>
      </c>
      <c r="M68" s="40">
        <f t="shared" si="15"/>
        <v>0</v>
      </c>
      <c r="N68" s="40">
        <f t="shared" si="15"/>
        <v>0</v>
      </c>
      <c r="O68" s="80">
        <f t="shared" ref="O68:Q68" si="16">SUM(O58:O67)</f>
        <v>0</v>
      </c>
      <c r="P68" s="73">
        <f t="shared" si="16"/>
        <v>0</v>
      </c>
      <c r="Q68" s="53">
        <f t="shared" si="16"/>
        <v>0</v>
      </c>
    </row>
    <row r="69" spans="1:17" ht="15.75" thickBot="1" x14ac:dyDescent="0.3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4"/>
      <c r="N69" s="44"/>
      <c r="O69" s="78"/>
      <c r="P69" s="70"/>
      <c r="Q69" s="24"/>
    </row>
    <row r="70" spans="1:17" ht="16.5" thickBot="1" x14ac:dyDescent="0.3">
      <c r="A70" s="88" t="s">
        <v>86</v>
      </c>
      <c r="B70" s="89"/>
      <c r="C70" s="45">
        <f t="shared" ref="C70:Q70" si="17">C56+C68</f>
        <v>0</v>
      </c>
      <c r="D70" s="45">
        <f t="shared" si="17"/>
        <v>0</v>
      </c>
      <c r="E70" s="45">
        <f t="shared" si="17"/>
        <v>0</v>
      </c>
      <c r="F70" s="45">
        <f t="shared" si="17"/>
        <v>0</v>
      </c>
      <c r="G70" s="45">
        <f t="shared" si="17"/>
        <v>0</v>
      </c>
      <c r="H70" s="45">
        <f t="shared" si="17"/>
        <v>0</v>
      </c>
      <c r="I70" s="45">
        <f t="shared" si="17"/>
        <v>0</v>
      </c>
      <c r="J70" s="45">
        <f t="shared" si="17"/>
        <v>0</v>
      </c>
      <c r="K70" s="45">
        <f t="shared" si="17"/>
        <v>0</v>
      </c>
      <c r="L70" s="46">
        <f t="shared" si="17"/>
        <v>0</v>
      </c>
      <c r="M70" s="46">
        <f t="shared" si="17"/>
        <v>0</v>
      </c>
      <c r="N70" s="46">
        <f t="shared" si="17"/>
        <v>0</v>
      </c>
      <c r="O70" s="82">
        <f t="shared" si="17"/>
        <v>0</v>
      </c>
      <c r="P70" s="75">
        <f t="shared" si="17"/>
        <v>0</v>
      </c>
      <c r="Q70" s="58">
        <f t="shared" si="17"/>
        <v>0</v>
      </c>
    </row>
    <row r="71" spans="1:17" x14ac:dyDescent="0.25">
      <c r="A71" s="63" t="s">
        <v>137</v>
      </c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</sheetData>
  <mergeCells count="13">
    <mergeCell ref="A70:B70"/>
    <mergeCell ref="A3:Q3"/>
    <mergeCell ref="A2:Q2"/>
    <mergeCell ref="I5:K5"/>
    <mergeCell ref="L5:N5"/>
    <mergeCell ref="O5:O6"/>
    <mergeCell ref="P5:P6"/>
    <mergeCell ref="Q5:Q6"/>
    <mergeCell ref="A5:A6"/>
    <mergeCell ref="B5:B6"/>
    <mergeCell ref="C5:E5"/>
    <mergeCell ref="F5:H5"/>
    <mergeCell ref="A56:B56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85" zoomScaleNormal="85" workbookViewId="0">
      <selection activeCell="S6" sqref="S6"/>
    </sheetView>
  </sheetViews>
  <sheetFormatPr defaultRowHeight="15" x14ac:dyDescent="0.25"/>
  <cols>
    <col min="1" max="1" width="9.85546875" customWidth="1"/>
    <col min="2" max="2" width="44.140625" customWidth="1"/>
    <col min="3" max="3" width="13.85546875" customWidth="1"/>
    <col min="4" max="4" width="12.7109375" customWidth="1"/>
    <col min="5" max="5" width="11" customWidth="1"/>
    <col min="6" max="6" width="11.7109375" customWidth="1"/>
    <col min="7" max="7" width="12.7109375" customWidth="1"/>
    <col min="8" max="8" width="10.28515625" customWidth="1"/>
    <col min="10" max="10" width="13.140625" customWidth="1"/>
    <col min="11" max="11" width="11.28515625" customWidth="1"/>
    <col min="13" max="13" width="13.28515625" customWidth="1"/>
    <col min="14" max="14" width="11.140625" customWidth="1"/>
    <col min="15" max="15" width="10.7109375" customWidth="1"/>
    <col min="16" max="16" width="13.42578125" customWidth="1"/>
    <col min="17" max="17" width="10.140625" customWidth="1"/>
  </cols>
  <sheetData>
    <row r="1" spans="1:17" x14ac:dyDescent="0.25">
      <c r="Q1" s="2" t="s">
        <v>117</v>
      </c>
    </row>
    <row r="2" spans="1:17" x14ac:dyDescent="0.25">
      <c r="A2" s="101" t="s">
        <v>129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x14ac:dyDescent="0.25">
      <c r="A3" s="101" t="s">
        <v>116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5.75" thickBot="1" x14ac:dyDescent="0.3">
      <c r="Q4" s="1" t="s">
        <v>96</v>
      </c>
    </row>
    <row r="5" spans="1:17" ht="32.25" customHeight="1" thickBot="1" x14ac:dyDescent="0.3">
      <c r="A5" s="92" t="s">
        <v>1</v>
      </c>
      <c r="B5" s="90" t="s">
        <v>0</v>
      </c>
      <c r="C5" s="96" t="s">
        <v>146</v>
      </c>
      <c r="D5" s="97"/>
      <c r="E5" s="98"/>
      <c r="F5" s="96" t="s">
        <v>114</v>
      </c>
      <c r="G5" s="97"/>
      <c r="H5" s="98"/>
      <c r="I5" s="96" t="s">
        <v>112</v>
      </c>
      <c r="J5" s="97"/>
      <c r="K5" s="98"/>
      <c r="L5" s="96" t="s">
        <v>113</v>
      </c>
      <c r="M5" s="97"/>
      <c r="N5" s="97"/>
      <c r="O5" s="83" t="s">
        <v>138</v>
      </c>
      <c r="P5" s="99" t="s">
        <v>139</v>
      </c>
      <c r="Q5" s="83" t="s">
        <v>145</v>
      </c>
    </row>
    <row r="6" spans="1:17" ht="60.75" customHeight="1" thickBot="1" x14ac:dyDescent="0.3">
      <c r="A6" s="93"/>
      <c r="B6" s="91"/>
      <c r="C6" s="65" t="s">
        <v>140</v>
      </c>
      <c r="D6" s="65" t="s">
        <v>141</v>
      </c>
      <c r="E6" s="12" t="s">
        <v>144</v>
      </c>
      <c r="F6" s="65" t="s">
        <v>140</v>
      </c>
      <c r="G6" s="65" t="s">
        <v>141</v>
      </c>
      <c r="H6" s="12" t="s">
        <v>144</v>
      </c>
      <c r="I6" s="65" t="s">
        <v>140</v>
      </c>
      <c r="J6" s="65" t="s">
        <v>141</v>
      </c>
      <c r="K6" s="12" t="s">
        <v>144</v>
      </c>
      <c r="L6" s="65" t="s">
        <v>140</v>
      </c>
      <c r="M6" s="65" t="s">
        <v>141</v>
      </c>
      <c r="N6" s="64" t="s">
        <v>144</v>
      </c>
      <c r="O6" s="84"/>
      <c r="P6" s="100"/>
      <c r="Q6" s="84"/>
    </row>
    <row r="7" spans="1:17" x14ac:dyDescent="0.25">
      <c r="A7" s="13" t="s">
        <v>2</v>
      </c>
      <c r="B7" s="14" t="s">
        <v>3</v>
      </c>
      <c r="C7" s="19">
        <v>0</v>
      </c>
      <c r="D7" s="19">
        <v>0</v>
      </c>
      <c r="E7" s="19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49">
        <v>0</v>
      </c>
      <c r="O7" s="76">
        <f t="shared" ref="O7:Q8" si="0">C7+F7+I7+L7</f>
        <v>0</v>
      </c>
      <c r="P7" s="68">
        <f t="shared" si="0"/>
        <v>0</v>
      </c>
      <c r="Q7" s="16">
        <f t="shared" si="0"/>
        <v>0</v>
      </c>
    </row>
    <row r="8" spans="1:17" x14ac:dyDescent="0.25">
      <c r="A8" s="17" t="s">
        <v>4</v>
      </c>
      <c r="B8" s="18" t="s">
        <v>100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v>0</v>
      </c>
      <c r="O8" s="77">
        <f t="shared" si="0"/>
        <v>0</v>
      </c>
      <c r="P8" s="69">
        <f t="shared" si="0"/>
        <v>0</v>
      </c>
      <c r="Q8" s="20">
        <f t="shared" si="0"/>
        <v>0</v>
      </c>
    </row>
    <row r="9" spans="1:17" x14ac:dyDescent="0.25">
      <c r="A9" s="17" t="s">
        <v>6</v>
      </c>
      <c r="B9" s="18" t="s">
        <v>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v>0</v>
      </c>
      <c r="O9" s="77">
        <f t="shared" ref="O9:Q15" si="1">C9+F9+I9+L9</f>
        <v>0</v>
      </c>
      <c r="P9" s="69">
        <f t="shared" si="1"/>
        <v>0</v>
      </c>
      <c r="Q9" s="20">
        <f t="shared" si="1"/>
        <v>0</v>
      </c>
    </row>
    <row r="10" spans="1:17" x14ac:dyDescent="0.25">
      <c r="A10" s="17" t="s">
        <v>8</v>
      </c>
      <c r="B10" s="18" t="s">
        <v>9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v>0</v>
      </c>
      <c r="O10" s="77">
        <f t="shared" si="1"/>
        <v>0</v>
      </c>
      <c r="P10" s="69">
        <f t="shared" si="1"/>
        <v>0</v>
      </c>
      <c r="Q10" s="20">
        <f t="shared" si="1"/>
        <v>0</v>
      </c>
    </row>
    <row r="11" spans="1:17" x14ac:dyDescent="0.25">
      <c r="A11" s="17" t="s">
        <v>10</v>
      </c>
      <c r="B11" s="18" t="s">
        <v>11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v>0</v>
      </c>
      <c r="O11" s="77">
        <f t="shared" si="1"/>
        <v>0</v>
      </c>
      <c r="P11" s="69">
        <f t="shared" si="1"/>
        <v>0</v>
      </c>
      <c r="Q11" s="20">
        <f t="shared" si="1"/>
        <v>0</v>
      </c>
    </row>
    <row r="12" spans="1:17" x14ac:dyDescent="0.25">
      <c r="A12" s="21" t="s">
        <v>12</v>
      </c>
      <c r="B12" s="22" t="s">
        <v>13</v>
      </c>
      <c r="C12" s="19">
        <v>0</v>
      </c>
      <c r="D12" s="19">
        <v>0</v>
      </c>
      <c r="E12" s="19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67">
        <v>0</v>
      </c>
      <c r="O12" s="78">
        <f>SUM(C12:L12)</f>
        <v>0</v>
      </c>
      <c r="P12" s="70">
        <f>SUM(D12:O12)</f>
        <v>0</v>
      </c>
      <c r="Q12" s="20">
        <f t="shared" si="1"/>
        <v>0</v>
      </c>
    </row>
    <row r="13" spans="1:17" x14ac:dyDescent="0.25">
      <c r="A13" s="17" t="s">
        <v>121</v>
      </c>
      <c r="B13" s="18" t="s">
        <v>122</v>
      </c>
      <c r="C13" s="19">
        <v>0</v>
      </c>
      <c r="D13" s="19">
        <v>0</v>
      </c>
      <c r="E13" s="19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67">
        <v>0</v>
      </c>
      <c r="O13" s="79">
        <f>SUM(C13:L13)</f>
        <v>0</v>
      </c>
      <c r="P13" s="71">
        <f>SUM(D13:O13)</f>
        <v>0</v>
      </c>
      <c r="Q13" s="20">
        <f t="shared" si="1"/>
        <v>0</v>
      </c>
    </row>
    <row r="14" spans="1:17" x14ac:dyDescent="0.25">
      <c r="A14" s="17" t="s">
        <v>123</v>
      </c>
      <c r="B14" s="18" t="s">
        <v>127</v>
      </c>
      <c r="C14" s="19">
        <v>0</v>
      </c>
      <c r="D14" s="19">
        <v>0</v>
      </c>
      <c r="E14" s="1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67">
        <v>0</v>
      </c>
      <c r="O14" s="79">
        <f>SUM(C14:L14)</f>
        <v>0</v>
      </c>
      <c r="P14" s="71">
        <f>SUM(D14:O14)</f>
        <v>0</v>
      </c>
      <c r="Q14" s="20">
        <f t="shared" si="1"/>
        <v>0</v>
      </c>
    </row>
    <row r="15" spans="1:17" x14ac:dyDescent="0.25">
      <c r="A15" s="17" t="s">
        <v>124</v>
      </c>
      <c r="B15" s="18" t="s">
        <v>128</v>
      </c>
      <c r="C15" s="19">
        <v>0</v>
      </c>
      <c r="D15" s="19">
        <v>0</v>
      </c>
      <c r="E15" s="19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67">
        <v>0</v>
      </c>
      <c r="O15" s="79">
        <f>SUM(C15:L15)</f>
        <v>0</v>
      </c>
      <c r="P15" s="71">
        <f>SUM(D15:O15)</f>
        <v>0</v>
      </c>
      <c r="Q15" s="20">
        <f t="shared" si="1"/>
        <v>0</v>
      </c>
    </row>
    <row r="16" spans="1:17" ht="15.75" thickBot="1" x14ac:dyDescent="0.3">
      <c r="A16" s="21" t="s">
        <v>125</v>
      </c>
      <c r="B16" s="22" t="s">
        <v>126</v>
      </c>
      <c r="C16" s="19">
        <v>0</v>
      </c>
      <c r="D16" s="19">
        <v>0</v>
      </c>
      <c r="E16" s="19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67">
        <v>0</v>
      </c>
      <c r="O16" s="77">
        <f>C16+F16+I16+L16</f>
        <v>0</v>
      </c>
      <c r="P16" s="69">
        <f>D16+G16+J16+M16</f>
        <v>0</v>
      </c>
      <c r="Q16" s="20">
        <f>E16+H16+K16+N16</f>
        <v>0</v>
      </c>
    </row>
    <row r="17" spans="1:17" ht="15.75" thickBot="1" x14ac:dyDescent="0.3">
      <c r="A17" s="25" t="s">
        <v>14</v>
      </c>
      <c r="B17" s="26" t="s">
        <v>15</v>
      </c>
      <c r="C17" s="27">
        <f t="shared" ref="C17:Q17" si="2">SUM(C7:C16)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  <c r="M17" s="27">
        <f t="shared" si="2"/>
        <v>0</v>
      </c>
      <c r="N17" s="40">
        <f t="shared" si="2"/>
        <v>0</v>
      </c>
      <c r="O17" s="80">
        <f t="shared" si="2"/>
        <v>0</v>
      </c>
      <c r="P17" s="72">
        <f t="shared" si="2"/>
        <v>0</v>
      </c>
      <c r="Q17" s="53">
        <f t="shared" si="2"/>
        <v>0</v>
      </c>
    </row>
    <row r="18" spans="1:17" x14ac:dyDescent="0.25">
      <c r="A18" s="28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77"/>
      <c r="P18" s="69"/>
      <c r="Q18" s="20"/>
    </row>
    <row r="19" spans="1:17" x14ac:dyDescent="0.25">
      <c r="A19" s="17" t="s">
        <v>16</v>
      </c>
      <c r="B19" s="18" t="s">
        <v>17</v>
      </c>
      <c r="C19" s="19">
        <v>0</v>
      </c>
      <c r="D19" s="19">
        <v>0</v>
      </c>
      <c r="E19" s="19">
        <v>0</v>
      </c>
      <c r="F19" s="19">
        <f t="shared" ref="F19:N19" si="3">F20+F21+F22+F23</f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77">
        <f t="shared" ref="O19:Q34" si="4">C19+F19+I19+L19</f>
        <v>0</v>
      </c>
      <c r="P19" s="69">
        <f t="shared" si="4"/>
        <v>0</v>
      </c>
      <c r="Q19" s="20">
        <f t="shared" si="4"/>
        <v>0</v>
      </c>
    </row>
    <row r="20" spans="1:17" x14ac:dyDescent="0.25">
      <c r="A20" s="33" t="s">
        <v>87</v>
      </c>
      <c r="B20" s="34" t="s">
        <v>102</v>
      </c>
      <c r="C20" s="19">
        <v>0</v>
      </c>
      <c r="D20" s="19">
        <v>0</v>
      </c>
      <c r="E20" s="19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77">
        <f t="shared" si="4"/>
        <v>0</v>
      </c>
      <c r="P20" s="69">
        <f t="shared" si="4"/>
        <v>0</v>
      </c>
      <c r="Q20" s="20">
        <f t="shared" si="4"/>
        <v>0</v>
      </c>
    </row>
    <row r="21" spans="1:17" x14ac:dyDescent="0.25">
      <c r="A21" s="33" t="s">
        <v>88</v>
      </c>
      <c r="B21" s="34" t="s">
        <v>23</v>
      </c>
      <c r="C21" s="19">
        <v>0</v>
      </c>
      <c r="D21" s="19">
        <v>0</v>
      </c>
      <c r="E21" s="1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6">
        <v>0</v>
      </c>
      <c r="N21" s="36">
        <v>0</v>
      </c>
      <c r="O21" s="77">
        <f t="shared" si="4"/>
        <v>0</v>
      </c>
      <c r="P21" s="69">
        <f t="shared" si="4"/>
        <v>0</v>
      </c>
      <c r="Q21" s="20">
        <f t="shared" si="4"/>
        <v>0</v>
      </c>
    </row>
    <row r="22" spans="1:17" x14ac:dyDescent="0.25">
      <c r="A22" s="33" t="s">
        <v>89</v>
      </c>
      <c r="B22" s="34" t="s">
        <v>22</v>
      </c>
      <c r="C22" s="19">
        <v>0</v>
      </c>
      <c r="D22" s="19">
        <v>0</v>
      </c>
      <c r="E22" s="19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6">
        <v>0</v>
      </c>
      <c r="N22" s="36">
        <v>0</v>
      </c>
      <c r="O22" s="77">
        <f t="shared" si="4"/>
        <v>0</v>
      </c>
      <c r="P22" s="69">
        <f t="shared" si="4"/>
        <v>0</v>
      </c>
      <c r="Q22" s="20">
        <f t="shared" si="4"/>
        <v>0</v>
      </c>
    </row>
    <row r="23" spans="1:17" x14ac:dyDescent="0.25">
      <c r="A23" s="33" t="s">
        <v>90</v>
      </c>
      <c r="B23" s="34" t="s">
        <v>21</v>
      </c>
      <c r="C23" s="19">
        <v>0</v>
      </c>
      <c r="D23" s="19">
        <v>0</v>
      </c>
      <c r="E23" s="19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6">
        <v>0</v>
      </c>
      <c r="N23" s="36">
        <v>0</v>
      </c>
      <c r="O23" s="77">
        <f t="shared" si="4"/>
        <v>0</v>
      </c>
      <c r="P23" s="69">
        <f t="shared" si="4"/>
        <v>0</v>
      </c>
      <c r="Q23" s="20">
        <f t="shared" si="4"/>
        <v>0</v>
      </c>
    </row>
    <row r="24" spans="1:17" x14ac:dyDescent="0.25">
      <c r="A24" s="17" t="s">
        <v>18</v>
      </c>
      <c r="B24" s="18" t="s">
        <v>19</v>
      </c>
      <c r="C24" s="19">
        <v>0</v>
      </c>
      <c r="D24" s="19">
        <v>0</v>
      </c>
      <c r="E24" s="19">
        <v>0</v>
      </c>
      <c r="F24" s="19">
        <f t="shared" ref="F24:N24" si="5">F25</f>
        <v>0</v>
      </c>
      <c r="G24" s="19">
        <f t="shared" si="5"/>
        <v>0</v>
      </c>
      <c r="H24" s="19">
        <f t="shared" si="5"/>
        <v>0</v>
      </c>
      <c r="I24" s="19">
        <f t="shared" si="5"/>
        <v>0</v>
      </c>
      <c r="J24" s="19">
        <f t="shared" si="5"/>
        <v>0</v>
      </c>
      <c r="K24" s="19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77">
        <f t="shared" si="4"/>
        <v>0</v>
      </c>
      <c r="P24" s="69">
        <f t="shared" si="4"/>
        <v>0</v>
      </c>
      <c r="Q24" s="20">
        <f t="shared" si="4"/>
        <v>0</v>
      </c>
    </row>
    <row r="25" spans="1:17" x14ac:dyDescent="0.25">
      <c r="A25" s="33" t="s">
        <v>91</v>
      </c>
      <c r="B25" s="34" t="s">
        <v>20</v>
      </c>
      <c r="C25" s="19">
        <v>0</v>
      </c>
      <c r="D25" s="19">
        <v>0</v>
      </c>
      <c r="E25" s="19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6">
        <v>0</v>
      </c>
      <c r="N25" s="36">
        <v>0</v>
      </c>
      <c r="O25" s="77">
        <f t="shared" si="4"/>
        <v>0</v>
      </c>
      <c r="P25" s="69">
        <f t="shared" si="4"/>
        <v>0</v>
      </c>
      <c r="Q25" s="20">
        <f t="shared" si="4"/>
        <v>0</v>
      </c>
    </row>
    <row r="26" spans="1:17" x14ac:dyDescent="0.25">
      <c r="A26" s="17" t="s">
        <v>24</v>
      </c>
      <c r="B26" s="18" t="s">
        <v>25</v>
      </c>
      <c r="C26" s="19">
        <v>0</v>
      </c>
      <c r="D26" s="19">
        <v>0</v>
      </c>
      <c r="E26" s="19">
        <v>0</v>
      </c>
      <c r="F26" s="19">
        <f t="shared" ref="F26:N26" si="6">F27</f>
        <v>0</v>
      </c>
      <c r="G26" s="19">
        <f t="shared" si="6"/>
        <v>0</v>
      </c>
      <c r="H26" s="19">
        <f t="shared" si="6"/>
        <v>0</v>
      </c>
      <c r="I26" s="19">
        <f t="shared" si="6"/>
        <v>0</v>
      </c>
      <c r="J26" s="19">
        <f t="shared" si="6"/>
        <v>0</v>
      </c>
      <c r="K26" s="19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77">
        <f t="shared" si="4"/>
        <v>0</v>
      </c>
      <c r="P26" s="69">
        <f t="shared" si="4"/>
        <v>0</v>
      </c>
      <c r="Q26" s="20">
        <f t="shared" si="4"/>
        <v>0</v>
      </c>
    </row>
    <row r="27" spans="1:17" x14ac:dyDescent="0.25">
      <c r="A27" s="33" t="s">
        <v>92</v>
      </c>
      <c r="B27" s="34" t="s">
        <v>26</v>
      </c>
      <c r="C27" s="19">
        <v>0</v>
      </c>
      <c r="D27" s="19">
        <v>0</v>
      </c>
      <c r="E27" s="19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6">
        <v>0</v>
      </c>
      <c r="M27" s="36">
        <v>0</v>
      </c>
      <c r="N27" s="36">
        <v>0</v>
      </c>
      <c r="O27" s="77">
        <f t="shared" si="4"/>
        <v>0</v>
      </c>
      <c r="P27" s="69">
        <f t="shared" si="4"/>
        <v>0</v>
      </c>
      <c r="Q27" s="20">
        <f t="shared" si="4"/>
        <v>0</v>
      </c>
    </row>
    <row r="28" spans="1:17" x14ac:dyDescent="0.25">
      <c r="A28" s="60" t="s">
        <v>130</v>
      </c>
      <c r="B28" s="61" t="s">
        <v>131</v>
      </c>
      <c r="C28" s="19">
        <v>0</v>
      </c>
      <c r="D28" s="19">
        <v>0</v>
      </c>
      <c r="E28" s="19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77">
        <f t="shared" si="4"/>
        <v>0</v>
      </c>
      <c r="P28" s="69">
        <f t="shared" si="4"/>
        <v>0</v>
      </c>
      <c r="Q28" s="20">
        <f t="shared" si="4"/>
        <v>0</v>
      </c>
    </row>
    <row r="29" spans="1:17" x14ac:dyDescent="0.25">
      <c r="A29" s="33" t="s">
        <v>132</v>
      </c>
      <c r="B29" s="34" t="s">
        <v>133</v>
      </c>
      <c r="C29" s="19">
        <v>0</v>
      </c>
      <c r="D29" s="19">
        <v>0</v>
      </c>
      <c r="E29" s="19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77">
        <f t="shared" si="4"/>
        <v>0</v>
      </c>
      <c r="P29" s="69">
        <f t="shared" si="4"/>
        <v>0</v>
      </c>
      <c r="Q29" s="20">
        <f t="shared" si="4"/>
        <v>0</v>
      </c>
    </row>
    <row r="30" spans="1:17" x14ac:dyDescent="0.25">
      <c r="A30" s="33" t="s">
        <v>134</v>
      </c>
      <c r="B30" s="34" t="s">
        <v>135</v>
      </c>
      <c r="C30" s="19">
        <v>0</v>
      </c>
      <c r="D30" s="19">
        <v>0</v>
      </c>
      <c r="E30" s="19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77">
        <f t="shared" si="4"/>
        <v>0</v>
      </c>
      <c r="P30" s="69">
        <f t="shared" si="4"/>
        <v>0</v>
      </c>
      <c r="Q30" s="20">
        <f t="shared" si="4"/>
        <v>0</v>
      </c>
    </row>
    <row r="31" spans="1:17" x14ac:dyDescent="0.25">
      <c r="A31" s="17" t="s">
        <v>51</v>
      </c>
      <c r="B31" s="18" t="s">
        <v>52</v>
      </c>
      <c r="C31" s="19">
        <v>0</v>
      </c>
      <c r="D31" s="19">
        <v>0</v>
      </c>
      <c r="E31" s="19">
        <v>0</v>
      </c>
      <c r="F31" s="19">
        <f t="shared" ref="F31:N31" si="7">F32+F33+F34</f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19">
        <f t="shared" si="7"/>
        <v>0</v>
      </c>
      <c r="K31" s="19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77">
        <f t="shared" si="4"/>
        <v>0</v>
      </c>
      <c r="P31" s="69">
        <f t="shared" si="4"/>
        <v>0</v>
      </c>
      <c r="Q31" s="20">
        <f t="shared" si="4"/>
        <v>0</v>
      </c>
    </row>
    <row r="32" spans="1:17" x14ac:dyDescent="0.25">
      <c r="A32" s="33" t="s">
        <v>93</v>
      </c>
      <c r="B32" s="34" t="s">
        <v>53</v>
      </c>
      <c r="C32" s="19">
        <v>0</v>
      </c>
      <c r="D32" s="19">
        <v>0</v>
      </c>
      <c r="E32" s="19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0</v>
      </c>
      <c r="N32" s="36">
        <v>0</v>
      </c>
      <c r="O32" s="77">
        <f t="shared" si="4"/>
        <v>0</v>
      </c>
      <c r="P32" s="69">
        <f t="shared" si="4"/>
        <v>0</v>
      </c>
      <c r="Q32" s="20">
        <f t="shared" si="4"/>
        <v>0</v>
      </c>
    </row>
    <row r="33" spans="1:17" x14ac:dyDescent="0.25">
      <c r="A33" s="33" t="s">
        <v>94</v>
      </c>
      <c r="B33" s="34" t="s">
        <v>54</v>
      </c>
      <c r="C33" s="19">
        <v>0</v>
      </c>
      <c r="D33" s="19">
        <v>0</v>
      </c>
      <c r="E33" s="19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6">
        <v>0</v>
      </c>
      <c r="M33" s="36">
        <v>0</v>
      </c>
      <c r="N33" s="36">
        <v>0</v>
      </c>
      <c r="O33" s="77">
        <f t="shared" si="4"/>
        <v>0</v>
      </c>
      <c r="P33" s="69">
        <f t="shared" si="4"/>
        <v>0</v>
      </c>
      <c r="Q33" s="20">
        <f t="shared" si="4"/>
        <v>0</v>
      </c>
    </row>
    <row r="34" spans="1:17" ht="15.75" thickBot="1" x14ac:dyDescent="0.3">
      <c r="A34" s="37" t="s">
        <v>95</v>
      </c>
      <c r="B34" s="38" t="s">
        <v>55</v>
      </c>
      <c r="C34" s="39">
        <v>0</v>
      </c>
      <c r="D34" s="39">
        <v>0</v>
      </c>
      <c r="E34" s="39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0</v>
      </c>
      <c r="M34" s="36">
        <v>0</v>
      </c>
      <c r="N34" s="36">
        <v>0</v>
      </c>
      <c r="O34" s="77">
        <f t="shared" si="4"/>
        <v>0</v>
      </c>
      <c r="P34" s="69">
        <f t="shared" si="4"/>
        <v>0</v>
      </c>
      <c r="Q34" s="20">
        <f t="shared" si="4"/>
        <v>0</v>
      </c>
    </row>
    <row r="35" spans="1:17" ht="15.75" thickBot="1" x14ac:dyDescent="0.3">
      <c r="A35" s="25" t="s">
        <v>27</v>
      </c>
      <c r="B35" s="26" t="s">
        <v>28</v>
      </c>
      <c r="C35" s="27">
        <f>C26+C24+C19+C31+C28</f>
        <v>0</v>
      </c>
      <c r="D35" s="27">
        <f>D26+D24+D19+D31+D28</f>
        <v>0</v>
      </c>
      <c r="E35" s="27">
        <f>E26+E24+E19+E31+E28</f>
        <v>0</v>
      </c>
      <c r="F35" s="27">
        <f t="shared" ref="F35:N35" si="8">F26+F24+F19+F31</f>
        <v>0</v>
      </c>
      <c r="G35" s="27">
        <f t="shared" si="8"/>
        <v>0</v>
      </c>
      <c r="H35" s="27">
        <f t="shared" si="8"/>
        <v>0</v>
      </c>
      <c r="I35" s="27">
        <f t="shared" si="8"/>
        <v>0</v>
      </c>
      <c r="J35" s="27">
        <f t="shared" si="8"/>
        <v>0</v>
      </c>
      <c r="K35" s="27">
        <f t="shared" si="8"/>
        <v>0</v>
      </c>
      <c r="L35" s="40">
        <f t="shared" si="8"/>
        <v>0</v>
      </c>
      <c r="M35" s="40">
        <f t="shared" si="8"/>
        <v>0</v>
      </c>
      <c r="N35" s="40">
        <f t="shared" si="8"/>
        <v>0</v>
      </c>
      <c r="O35" s="80">
        <f>O26+O24+O19+O31+O28</f>
        <v>0</v>
      </c>
      <c r="P35" s="73">
        <f>P26+P24+P19+P31+P28</f>
        <v>0</v>
      </c>
      <c r="Q35" s="53">
        <f>Q26+Q24+Q19+Q31+Q28</f>
        <v>0</v>
      </c>
    </row>
    <row r="36" spans="1:17" x14ac:dyDescent="0.2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1"/>
      <c r="N36" s="31"/>
      <c r="O36" s="77"/>
      <c r="P36" s="69"/>
      <c r="Q36" s="20"/>
    </row>
    <row r="37" spans="1:17" x14ac:dyDescent="0.25">
      <c r="A37" s="17" t="s">
        <v>29</v>
      </c>
      <c r="B37" s="18" t="s">
        <v>39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77">
        <f t="shared" ref="O37:Q48" si="9">C37+F37+I37+L37</f>
        <v>0</v>
      </c>
      <c r="P37" s="69">
        <f t="shared" si="9"/>
        <v>0</v>
      </c>
      <c r="Q37" s="20">
        <f t="shared" si="9"/>
        <v>0</v>
      </c>
    </row>
    <row r="38" spans="1:17" x14ac:dyDescent="0.25">
      <c r="A38" s="17" t="s">
        <v>30</v>
      </c>
      <c r="B38" s="18" t="s">
        <v>40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77">
        <f t="shared" si="9"/>
        <v>0</v>
      </c>
      <c r="P38" s="69">
        <f t="shared" si="9"/>
        <v>0</v>
      </c>
      <c r="Q38" s="20">
        <f t="shared" si="9"/>
        <v>0</v>
      </c>
    </row>
    <row r="39" spans="1:17" x14ac:dyDescent="0.25">
      <c r="A39" s="33" t="s">
        <v>58</v>
      </c>
      <c r="B39" s="34" t="s">
        <v>56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77">
        <f t="shared" si="9"/>
        <v>0</v>
      </c>
      <c r="P39" s="69">
        <f t="shared" si="9"/>
        <v>0</v>
      </c>
      <c r="Q39" s="20">
        <f t="shared" si="9"/>
        <v>0</v>
      </c>
    </row>
    <row r="40" spans="1:17" x14ac:dyDescent="0.25">
      <c r="A40" s="17" t="s">
        <v>31</v>
      </c>
      <c r="B40" s="18" t="s">
        <v>41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77">
        <f t="shared" si="9"/>
        <v>0</v>
      </c>
      <c r="P40" s="69">
        <f t="shared" si="9"/>
        <v>0</v>
      </c>
      <c r="Q40" s="20">
        <f t="shared" si="9"/>
        <v>0</v>
      </c>
    </row>
    <row r="41" spans="1:17" x14ac:dyDescent="0.25">
      <c r="A41" s="17" t="s">
        <v>32</v>
      </c>
      <c r="B41" s="18" t="s">
        <v>42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77">
        <f t="shared" si="9"/>
        <v>0</v>
      </c>
      <c r="P41" s="69">
        <f>D41+G41+J41+M41</f>
        <v>0</v>
      </c>
      <c r="Q41" s="20">
        <f>E41+H41+K41+N41</f>
        <v>0</v>
      </c>
    </row>
    <row r="42" spans="1:17" x14ac:dyDescent="0.25">
      <c r="A42" s="17" t="s">
        <v>33</v>
      </c>
      <c r="B42" s="18" t="s">
        <v>43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77">
        <f t="shared" si="9"/>
        <v>0</v>
      </c>
      <c r="P42" s="69">
        <f t="shared" si="9"/>
        <v>0</v>
      </c>
      <c r="Q42" s="20">
        <f t="shared" si="9"/>
        <v>0</v>
      </c>
    </row>
    <row r="43" spans="1:17" x14ac:dyDescent="0.25">
      <c r="A43" s="33" t="s">
        <v>59</v>
      </c>
      <c r="B43" s="34" t="s">
        <v>57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77">
        <f t="shared" si="9"/>
        <v>0</v>
      </c>
      <c r="P43" s="69">
        <f t="shared" si="9"/>
        <v>0</v>
      </c>
      <c r="Q43" s="20">
        <f t="shared" si="9"/>
        <v>0</v>
      </c>
    </row>
    <row r="44" spans="1:17" x14ac:dyDescent="0.25">
      <c r="A44" s="17" t="s">
        <v>34</v>
      </c>
      <c r="B44" s="18" t="s">
        <v>44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77">
        <f t="shared" si="9"/>
        <v>0</v>
      </c>
      <c r="P44" s="69">
        <f t="shared" si="9"/>
        <v>0</v>
      </c>
      <c r="Q44" s="20">
        <f t="shared" si="9"/>
        <v>0</v>
      </c>
    </row>
    <row r="45" spans="1:17" x14ac:dyDescent="0.25">
      <c r="A45" s="17" t="s">
        <v>35</v>
      </c>
      <c r="B45" s="18" t="s">
        <v>45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77">
        <f t="shared" si="9"/>
        <v>0</v>
      </c>
      <c r="P45" s="69">
        <f t="shared" si="9"/>
        <v>0</v>
      </c>
      <c r="Q45" s="20">
        <f t="shared" si="9"/>
        <v>0</v>
      </c>
    </row>
    <row r="46" spans="1:17" x14ac:dyDescent="0.25">
      <c r="A46" s="17" t="s">
        <v>36</v>
      </c>
      <c r="B46" s="18" t="s">
        <v>46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77">
        <f t="shared" si="9"/>
        <v>0</v>
      </c>
      <c r="P46" s="69">
        <f t="shared" si="9"/>
        <v>0</v>
      </c>
      <c r="Q46" s="20">
        <f t="shared" si="9"/>
        <v>0</v>
      </c>
    </row>
    <row r="47" spans="1:17" x14ac:dyDescent="0.25">
      <c r="A47" s="17" t="s">
        <v>37</v>
      </c>
      <c r="B47" s="18" t="s">
        <v>47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77">
        <f t="shared" si="9"/>
        <v>0</v>
      </c>
      <c r="P47" s="69">
        <f t="shared" si="9"/>
        <v>0</v>
      </c>
      <c r="Q47" s="20">
        <f t="shared" si="9"/>
        <v>0</v>
      </c>
    </row>
    <row r="48" spans="1:17" ht="15.75" thickBot="1" x14ac:dyDescent="0.3">
      <c r="A48" s="21" t="s">
        <v>38</v>
      </c>
      <c r="B48" s="22" t="s">
        <v>48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77">
        <f t="shared" si="9"/>
        <v>0</v>
      </c>
      <c r="P48" s="69">
        <f t="shared" si="9"/>
        <v>0</v>
      </c>
      <c r="Q48" s="20">
        <f t="shared" si="9"/>
        <v>0</v>
      </c>
    </row>
    <row r="49" spans="1:17" ht="15.75" thickBot="1" x14ac:dyDescent="0.3">
      <c r="A49" s="25" t="s">
        <v>49</v>
      </c>
      <c r="B49" s="26" t="s">
        <v>50</v>
      </c>
      <c r="C49" s="27">
        <f t="shared" ref="C49:Q49" si="10">C37+C38+C40+C41+C42+C44+C45+C46+C47+C48</f>
        <v>0</v>
      </c>
      <c r="D49" s="27">
        <f t="shared" si="10"/>
        <v>0</v>
      </c>
      <c r="E49" s="27">
        <f t="shared" si="10"/>
        <v>0</v>
      </c>
      <c r="F49" s="27">
        <f t="shared" si="10"/>
        <v>0</v>
      </c>
      <c r="G49" s="27">
        <f t="shared" si="10"/>
        <v>0</v>
      </c>
      <c r="H49" s="27">
        <f t="shared" si="10"/>
        <v>0</v>
      </c>
      <c r="I49" s="27">
        <f t="shared" si="10"/>
        <v>0</v>
      </c>
      <c r="J49" s="27">
        <f t="shared" si="10"/>
        <v>0</v>
      </c>
      <c r="K49" s="27">
        <f t="shared" si="10"/>
        <v>0</v>
      </c>
      <c r="L49" s="40">
        <f t="shared" si="10"/>
        <v>0</v>
      </c>
      <c r="M49" s="40">
        <f t="shared" si="10"/>
        <v>0</v>
      </c>
      <c r="N49" s="40">
        <f t="shared" si="10"/>
        <v>0</v>
      </c>
      <c r="O49" s="80">
        <f t="shared" si="10"/>
        <v>0</v>
      </c>
      <c r="P49" s="73">
        <f t="shared" si="10"/>
        <v>0</v>
      </c>
      <c r="Q49" s="53">
        <f t="shared" si="10"/>
        <v>0</v>
      </c>
    </row>
    <row r="50" spans="1:17" x14ac:dyDescent="0.25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1"/>
      <c r="M50" s="31"/>
      <c r="N50" s="31"/>
      <c r="O50" s="77"/>
      <c r="P50" s="69"/>
      <c r="Q50" s="20"/>
    </row>
    <row r="51" spans="1:17" x14ac:dyDescent="0.25">
      <c r="A51" s="17" t="s">
        <v>60</v>
      </c>
      <c r="B51" s="18" t="s">
        <v>64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32">
        <v>0</v>
      </c>
      <c r="O51" s="77">
        <f t="shared" ref="O51:Q53" si="11">C51+F51+I51+L51</f>
        <v>0</v>
      </c>
      <c r="P51" s="69">
        <f t="shared" si="11"/>
        <v>0</v>
      </c>
      <c r="Q51" s="20">
        <f t="shared" si="11"/>
        <v>0</v>
      </c>
    </row>
    <row r="52" spans="1:17" x14ac:dyDescent="0.25">
      <c r="A52" s="17" t="s">
        <v>61</v>
      </c>
      <c r="B52" s="18" t="s">
        <v>101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32">
        <v>0</v>
      </c>
      <c r="O52" s="77">
        <f t="shared" si="11"/>
        <v>0</v>
      </c>
      <c r="P52" s="69">
        <f t="shared" si="11"/>
        <v>0</v>
      </c>
      <c r="Q52" s="20">
        <f t="shared" si="11"/>
        <v>0</v>
      </c>
    </row>
    <row r="53" spans="1:17" ht="15.75" thickBot="1" x14ac:dyDescent="0.3">
      <c r="A53" s="21" t="s">
        <v>142</v>
      </c>
      <c r="B53" s="22" t="s">
        <v>65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77">
        <f t="shared" si="11"/>
        <v>0</v>
      </c>
      <c r="P53" s="69">
        <f t="shared" si="11"/>
        <v>0</v>
      </c>
      <c r="Q53" s="20">
        <f t="shared" si="11"/>
        <v>0</v>
      </c>
    </row>
    <row r="54" spans="1:17" ht="15.75" thickBot="1" x14ac:dyDescent="0.3">
      <c r="A54" s="25" t="s">
        <v>62</v>
      </c>
      <c r="B54" s="26" t="s">
        <v>63</v>
      </c>
      <c r="C54" s="27">
        <f t="shared" ref="C54:N54" si="12">SUM(C51:C53)</f>
        <v>0</v>
      </c>
      <c r="D54" s="27">
        <f t="shared" si="12"/>
        <v>0</v>
      </c>
      <c r="E54" s="27">
        <f t="shared" si="12"/>
        <v>0</v>
      </c>
      <c r="F54" s="27">
        <f t="shared" si="12"/>
        <v>0</v>
      </c>
      <c r="G54" s="27">
        <f t="shared" si="12"/>
        <v>0</v>
      </c>
      <c r="H54" s="27">
        <f t="shared" si="12"/>
        <v>0</v>
      </c>
      <c r="I54" s="27">
        <f t="shared" si="12"/>
        <v>0</v>
      </c>
      <c r="J54" s="27">
        <f t="shared" si="12"/>
        <v>0</v>
      </c>
      <c r="K54" s="27">
        <f t="shared" si="12"/>
        <v>0</v>
      </c>
      <c r="L54" s="40">
        <f t="shared" si="12"/>
        <v>0</v>
      </c>
      <c r="M54" s="40">
        <f t="shared" si="12"/>
        <v>0</v>
      </c>
      <c r="N54" s="40">
        <f t="shared" si="12"/>
        <v>0</v>
      </c>
      <c r="O54" s="81">
        <f>SUM(C54:L54)</f>
        <v>0</v>
      </c>
      <c r="P54" s="73">
        <f>P42+P43+P45+P46+P47+P49+P50+P51+P52+P53</f>
        <v>0</v>
      </c>
      <c r="Q54" s="73">
        <f>Q42+Q43+Q45+Q46+Q47+Q49+Q50+Q51+Q52+Q53</f>
        <v>0</v>
      </c>
    </row>
    <row r="55" spans="1:17" ht="15.75" thickBot="1" x14ac:dyDescent="0.3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4"/>
      <c r="M55" s="44"/>
      <c r="N55" s="44"/>
      <c r="O55" s="78"/>
      <c r="P55" s="70"/>
      <c r="Q55" s="24"/>
    </row>
    <row r="56" spans="1:17" ht="16.5" thickBot="1" x14ac:dyDescent="0.3">
      <c r="A56" s="88" t="s">
        <v>98</v>
      </c>
      <c r="B56" s="89"/>
      <c r="C56" s="45">
        <f t="shared" ref="C56:Q56" si="13">C17+C35+C49+C54</f>
        <v>0</v>
      </c>
      <c r="D56" s="45">
        <f t="shared" si="13"/>
        <v>0</v>
      </c>
      <c r="E56" s="45">
        <f t="shared" si="13"/>
        <v>0</v>
      </c>
      <c r="F56" s="45">
        <f t="shared" si="13"/>
        <v>0</v>
      </c>
      <c r="G56" s="45">
        <f t="shared" si="13"/>
        <v>0</v>
      </c>
      <c r="H56" s="45">
        <f t="shared" si="13"/>
        <v>0</v>
      </c>
      <c r="I56" s="45">
        <f t="shared" si="13"/>
        <v>0</v>
      </c>
      <c r="J56" s="45">
        <f t="shared" si="13"/>
        <v>0</v>
      </c>
      <c r="K56" s="45">
        <f t="shared" si="13"/>
        <v>0</v>
      </c>
      <c r="L56" s="46">
        <f t="shared" si="13"/>
        <v>0</v>
      </c>
      <c r="M56" s="46">
        <f t="shared" si="13"/>
        <v>0</v>
      </c>
      <c r="N56" s="46">
        <f t="shared" si="13"/>
        <v>0</v>
      </c>
      <c r="O56" s="82">
        <f t="shared" si="13"/>
        <v>0</v>
      </c>
      <c r="P56" s="75">
        <f t="shared" si="13"/>
        <v>0</v>
      </c>
      <c r="Q56" s="58">
        <f t="shared" si="13"/>
        <v>0</v>
      </c>
    </row>
    <row r="57" spans="1:17" x14ac:dyDescent="0.25">
      <c r="A57" s="28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1"/>
      <c r="M57" s="31"/>
      <c r="N57" s="31"/>
      <c r="O57" s="77"/>
      <c r="P57" s="69"/>
      <c r="Q57" s="20"/>
    </row>
    <row r="58" spans="1:17" x14ac:dyDescent="0.25">
      <c r="A58" s="17" t="s">
        <v>66</v>
      </c>
      <c r="B58" s="18" t="s">
        <v>77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77">
        <f t="shared" ref="O58:Q67" si="14">C58+F58+I58+L58</f>
        <v>0</v>
      </c>
      <c r="P58" s="69">
        <f t="shared" si="14"/>
        <v>0</v>
      </c>
      <c r="Q58" s="20">
        <f t="shared" si="14"/>
        <v>0</v>
      </c>
    </row>
    <row r="59" spans="1:17" x14ac:dyDescent="0.25">
      <c r="A59" s="17" t="s">
        <v>67</v>
      </c>
      <c r="B59" s="18" t="s">
        <v>78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77">
        <f t="shared" si="14"/>
        <v>0</v>
      </c>
      <c r="P59" s="69">
        <f t="shared" si="14"/>
        <v>0</v>
      </c>
      <c r="Q59" s="20">
        <f t="shared" si="14"/>
        <v>0</v>
      </c>
    </row>
    <row r="60" spans="1:17" x14ac:dyDescent="0.25">
      <c r="A60" s="17" t="s">
        <v>68</v>
      </c>
      <c r="B60" s="18" t="s">
        <v>79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77">
        <f t="shared" si="14"/>
        <v>0</v>
      </c>
      <c r="P60" s="69">
        <f t="shared" si="14"/>
        <v>0</v>
      </c>
      <c r="Q60" s="20">
        <f t="shared" si="14"/>
        <v>0</v>
      </c>
    </row>
    <row r="61" spans="1:17" x14ac:dyDescent="0.25">
      <c r="A61" s="17" t="s">
        <v>69</v>
      </c>
      <c r="B61" s="18" t="s">
        <v>80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77">
        <f t="shared" si="14"/>
        <v>0</v>
      </c>
      <c r="P61" s="69">
        <f t="shared" si="14"/>
        <v>0</v>
      </c>
      <c r="Q61" s="20">
        <f t="shared" si="14"/>
        <v>0</v>
      </c>
    </row>
    <row r="62" spans="1:17" x14ac:dyDescent="0.25">
      <c r="A62" s="17" t="s">
        <v>70</v>
      </c>
      <c r="B62" s="18" t="s">
        <v>81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77">
        <f t="shared" si="14"/>
        <v>0</v>
      </c>
      <c r="P62" s="69">
        <f t="shared" si="14"/>
        <v>0</v>
      </c>
      <c r="Q62" s="20">
        <f t="shared" si="14"/>
        <v>0</v>
      </c>
    </row>
    <row r="63" spans="1:17" x14ac:dyDescent="0.25">
      <c r="A63" s="17" t="s">
        <v>71</v>
      </c>
      <c r="B63" s="18" t="s">
        <v>83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77">
        <f t="shared" si="14"/>
        <v>0</v>
      </c>
      <c r="P63" s="69">
        <f t="shared" si="14"/>
        <v>0</v>
      </c>
      <c r="Q63" s="20">
        <f t="shared" si="14"/>
        <v>0</v>
      </c>
    </row>
    <row r="64" spans="1:17" x14ac:dyDescent="0.25">
      <c r="A64" s="17" t="s">
        <v>72</v>
      </c>
      <c r="B64" s="18" t="s">
        <v>143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77">
        <f t="shared" si="14"/>
        <v>0</v>
      </c>
      <c r="P64" s="69">
        <f t="shared" si="14"/>
        <v>0</v>
      </c>
      <c r="Q64" s="20">
        <f t="shared" si="14"/>
        <v>0</v>
      </c>
    </row>
    <row r="65" spans="1:17" x14ac:dyDescent="0.25">
      <c r="A65" s="17" t="s">
        <v>73</v>
      </c>
      <c r="B65" s="18" t="s">
        <v>82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77">
        <f t="shared" si="14"/>
        <v>0</v>
      </c>
      <c r="P65" s="69">
        <f t="shared" si="14"/>
        <v>0</v>
      </c>
      <c r="Q65" s="20">
        <f t="shared" si="14"/>
        <v>0</v>
      </c>
    </row>
    <row r="66" spans="1:17" x14ac:dyDescent="0.25">
      <c r="A66" s="17" t="s">
        <v>74</v>
      </c>
      <c r="B66" s="18" t="s">
        <v>76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77">
        <f t="shared" si="14"/>
        <v>0</v>
      </c>
      <c r="P66" s="69">
        <f t="shared" si="14"/>
        <v>0</v>
      </c>
      <c r="Q66" s="20">
        <f t="shared" si="14"/>
        <v>0</v>
      </c>
    </row>
    <row r="67" spans="1:17" ht="15.75" thickBot="1" x14ac:dyDescent="0.3">
      <c r="A67" s="21" t="s">
        <v>75</v>
      </c>
      <c r="B67" s="22" t="s">
        <v>99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32">
        <v>0</v>
      </c>
      <c r="O67" s="77">
        <f t="shared" si="14"/>
        <v>0</v>
      </c>
      <c r="P67" s="69">
        <f t="shared" si="14"/>
        <v>0</v>
      </c>
      <c r="Q67" s="20">
        <f t="shared" si="14"/>
        <v>0</v>
      </c>
    </row>
    <row r="68" spans="1:17" ht="15.75" thickBot="1" x14ac:dyDescent="0.3">
      <c r="A68" s="25" t="s">
        <v>84</v>
      </c>
      <c r="B68" s="26" t="s">
        <v>85</v>
      </c>
      <c r="C68" s="27">
        <f t="shared" ref="C68:N68" si="15">SUM(C58:C67)</f>
        <v>0</v>
      </c>
      <c r="D68" s="27">
        <f t="shared" si="15"/>
        <v>0</v>
      </c>
      <c r="E68" s="27">
        <f t="shared" si="15"/>
        <v>0</v>
      </c>
      <c r="F68" s="27">
        <f t="shared" si="15"/>
        <v>0</v>
      </c>
      <c r="G68" s="27">
        <f t="shared" si="15"/>
        <v>0</v>
      </c>
      <c r="H68" s="27">
        <f t="shared" si="15"/>
        <v>0</v>
      </c>
      <c r="I68" s="27">
        <f t="shared" si="15"/>
        <v>0</v>
      </c>
      <c r="J68" s="27">
        <f t="shared" si="15"/>
        <v>0</v>
      </c>
      <c r="K68" s="27">
        <f t="shared" si="15"/>
        <v>0</v>
      </c>
      <c r="L68" s="40">
        <f t="shared" si="15"/>
        <v>0</v>
      </c>
      <c r="M68" s="40">
        <f t="shared" si="15"/>
        <v>0</v>
      </c>
      <c r="N68" s="40">
        <f t="shared" si="15"/>
        <v>0</v>
      </c>
      <c r="O68" s="80">
        <f t="shared" ref="O68:Q68" si="16">SUM(O58:O67)</f>
        <v>0</v>
      </c>
      <c r="P68" s="73">
        <f t="shared" si="16"/>
        <v>0</v>
      </c>
      <c r="Q68" s="53">
        <f t="shared" si="16"/>
        <v>0</v>
      </c>
    </row>
    <row r="69" spans="1:17" ht="15.75" thickBot="1" x14ac:dyDescent="0.3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4"/>
      <c r="M69" s="44"/>
      <c r="N69" s="44"/>
      <c r="O69" s="78"/>
      <c r="P69" s="70"/>
      <c r="Q69" s="24"/>
    </row>
    <row r="70" spans="1:17" ht="16.5" thickBot="1" x14ac:dyDescent="0.3">
      <c r="A70" s="88" t="s">
        <v>86</v>
      </c>
      <c r="B70" s="89"/>
      <c r="C70" s="45">
        <f t="shared" ref="C70:Q70" si="17">C56+C68</f>
        <v>0</v>
      </c>
      <c r="D70" s="45">
        <f t="shared" si="17"/>
        <v>0</v>
      </c>
      <c r="E70" s="45">
        <f t="shared" si="17"/>
        <v>0</v>
      </c>
      <c r="F70" s="45">
        <f t="shared" si="17"/>
        <v>0</v>
      </c>
      <c r="G70" s="45">
        <f t="shared" si="17"/>
        <v>0</v>
      </c>
      <c r="H70" s="45">
        <f t="shared" si="17"/>
        <v>0</v>
      </c>
      <c r="I70" s="45">
        <f t="shared" si="17"/>
        <v>0</v>
      </c>
      <c r="J70" s="45">
        <f t="shared" si="17"/>
        <v>0</v>
      </c>
      <c r="K70" s="45">
        <f t="shared" si="17"/>
        <v>0</v>
      </c>
      <c r="L70" s="46">
        <f t="shared" si="17"/>
        <v>0</v>
      </c>
      <c r="M70" s="46">
        <f t="shared" si="17"/>
        <v>0</v>
      </c>
      <c r="N70" s="46">
        <f t="shared" si="17"/>
        <v>0</v>
      </c>
      <c r="O70" s="82">
        <f t="shared" si="17"/>
        <v>0</v>
      </c>
      <c r="P70" s="75">
        <f t="shared" si="17"/>
        <v>0</v>
      </c>
      <c r="Q70" s="58">
        <f t="shared" si="17"/>
        <v>0</v>
      </c>
    </row>
    <row r="71" spans="1:17" x14ac:dyDescent="0.25">
      <c r="A71" s="63" t="s">
        <v>137</v>
      </c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</sheetData>
  <mergeCells count="13">
    <mergeCell ref="A70:B70"/>
    <mergeCell ref="A3:Q3"/>
    <mergeCell ref="A2:Q2"/>
    <mergeCell ref="I5:K5"/>
    <mergeCell ref="L5:N5"/>
    <mergeCell ref="O5:O6"/>
    <mergeCell ref="P5:P6"/>
    <mergeCell ref="Q5:Q6"/>
    <mergeCell ref="A5:A6"/>
    <mergeCell ref="B5:B6"/>
    <mergeCell ref="C5:E5"/>
    <mergeCell ref="F5:H5"/>
    <mergeCell ref="A56:B56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5.sz.m.-műk.bev.feladatonként</vt:lpstr>
      <vt:lpstr>5.1.sz.m.-műk.bev.köt.fel.</vt:lpstr>
      <vt:lpstr>5.2.sz.m.-műk.bev.önk.fel.</vt:lpstr>
      <vt:lpstr>5.3.sz.m.-műk.bev.államig.fel.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2014-02-24T15:56:41Z</cp:lastPrinted>
  <dcterms:created xsi:type="dcterms:W3CDTF">2014-02-09T08:54:17Z</dcterms:created>
  <dcterms:modified xsi:type="dcterms:W3CDTF">2017-04-23T13:41:01Z</dcterms:modified>
</cp:coreProperties>
</file>