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90" yWindow="5505" windowWidth="19320" windowHeight="7410"/>
  </bookViews>
  <sheets>
    <sheet name="7.sz.m.-műk.-felh.kiad." sheetId="1" r:id="rId1"/>
    <sheet name="Munka3" sheetId="3" r:id="rId2"/>
  </sheets>
  <calcPr calcId="145621"/>
</workbook>
</file>

<file path=xl/calcChain.xml><?xml version="1.0" encoding="utf-8"?>
<calcChain xmlns="http://schemas.openxmlformats.org/spreadsheetml/2006/main">
  <c r="Q20" i="1" l="1"/>
  <c r="P40" i="1"/>
  <c r="Q18" i="1"/>
  <c r="Q17" i="1"/>
  <c r="Q16" i="1"/>
  <c r="Q15" i="1"/>
  <c r="Q14" i="1"/>
  <c r="Q6" i="1"/>
  <c r="N36" i="1"/>
  <c r="N27" i="1"/>
  <c r="N20" i="1"/>
  <c r="N11" i="1"/>
  <c r="N22" i="1" s="1"/>
  <c r="K36" i="1"/>
  <c r="K27" i="1"/>
  <c r="K20" i="1"/>
  <c r="K11" i="1"/>
  <c r="K22" i="1" s="1"/>
  <c r="H36" i="1"/>
  <c r="H38" i="1" s="1"/>
  <c r="H27" i="1"/>
  <c r="H20" i="1"/>
  <c r="H11" i="1"/>
  <c r="H22" i="1" s="1"/>
  <c r="E36" i="1"/>
  <c r="E27" i="1"/>
  <c r="E20" i="1"/>
  <c r="E11" i="1"/>
  <c r="Q11" i="1" s="1"/>
  <c r="Q35" i="1"/>
  <c r="Q34" i="1"/>
  <c r="Q33" i="1"/>
  <c r="Q32" i="1"/>
  <c r="Q31" i="1"/>
  <c r="Q30" i="1"/>
  <c r="Q29" i="1"/>
  <c r="Q27" i="1"/>
  <c r="Q26" i="1"/>
  <c r="Q25" i="1"/>
  <c r="Q24" i="1"/>
  <c r="Q19" i="1"/>
  <c r="Q13" i="1"/>
  <c r="Q10" i="1"/>
  <c r="Q9" i="1"/>
  <c r="Q8" i="1"/>
  <c r="Q7" i="1"/>
  <c r="N38" i="1" l="1"/>
  <c r="K40" i="1"/>
  <c r="Q40" i="1" s="1"/>
  <c r="K38" i="1"/>
  <c r="H40" i="1"/>
  <c r="E38" i="1"/>
  <c r="E40" i="1" s="1"/>
  <c r="E22" i="1"/>
  <c r="Q22" i="1" s="1"/>
  <c r="N40" i="1"/>
  <c r="Q36" i="1"/>
  <c r="Q38" i="1"/>
  <c r="P35" i="1"/>
  <c r="P34" i="1"/>
  <c r="P33" i="1"/>
  <c r="P32" i="1"/>
  <c r="P31" i="1"/>
  <c r="P30" i="1"/>
  <c r="P29" i="1"/>
  <c r="P26" i="1"/>
  <c r="P25" i="1"/>
  <c r="P24" i="1"/>
  <c r="P11" i="1"/>
  <c r="P10" i="1"/>
  <c r="P9" i="1"/>
  <c r="P8" i="1"/>
  <c r="P7" i="1"/>
  <c r="P6" i="1"/>
  <c r="O6" i="1"/>
  <c r="M36" i="1"/>
  <c r="M38" i="1" s="1"/>
  <c r="M27" i="1"/>
  <c r="M20" i="1"/>
  <c r="M11" i="1"/>
  <c r="M22" i="1" s="1"/>
  <c r="J36" i="1"/>
  <c r="J38" i="1" s="1"/>
  <c r="J27" i="1"/>
  <c r="J20" i="1"/>
  <c r="J11" i="1"/>
  <c r="G36" i="1"/>
  <c r="G27" i="1"/>
  <c r="G38" i="1" s="1"/>
  <c r="G20" i="1"/>
  <c r="G11" i="1"/>
  <c r="D36" i="1"/>
  <c r="D38" i="1" s="1"/>
  <c r="D27" i="1"/>
  <c r="D20" i="1"/>
  <c r="P20" i="1" s="1"/>
  <c r="D11" i="1"/>
  <c r="P27" i="1" l="1"/>
  <c r="P38" i="1"/>
  <c r="P36" i="1"/>
  <c r="G22" i="1"/>
  <c r="G40" i="1" s="1"/>
  <c r="D22" i="1"/>
  <c r="P22" i="1" s="1"/>
  <c r="M40" i="1"/>
  <c r="J22" i="1"/>
  <c r="J40" i="1" s="1"/>
  <c r="D40" i="1" l="1"/>
  <c r="C11" i="1"/>
  <c r="L36" i="1"/>
  <c r="I36" i="1"/>
  <c r="L27" i="1"/>
  <c r="I27" i="1"/>
  <c r="L20" i="1"/>
  <c r="I20" i="1"/>
  <c r="L11" i="1"/>
  <c r="I11" i="1"/>
  <c r="F36" i="1"/>
  <c r="F38" i="1" s="1"/>
  <c r="F27" i="1"/>
  <c r="F20" i="1"/>
  <c r="F11" i="1"/>
  <c r="C36" i="1"/>
  <c r="C27" i="1"/>
  <c r="C20" i="1"/>
  <c r="O10" i="1"/>
  <c r="O24" i="1"/>
  <c r="O27" i="1"/>
  <c r="O8" i="1"/>
  <c r="O9" i="1"/>
  <c r="O7" i="1"/>
  <c r="O26" i="1"/>
  <c r="O25" i="1"/>
  <c r="O35" i="1"/>
  <c r="O34" i="1"/>
  <c r="O33" i="1"/>
  <c r="O32" i="1"/>
  <c r="O31" i="1"/>
  <c r="O30" i="1"/>
  <c r="O29" i="1"/>
  <c r="O13" i="1"/>
  <c r="P13" i="1" s="1"/>
  <c r="O14" i="1"/>
  <c r="P14" i="1" s="1"/>
  <c r="O15" i="1"/>
  <c r="P15" i="1" s="1"/>
  <c r="O36" i="1"/>
  <c r="O17" i="1"/>
  <c r="P17" i="1" s="1"/>
  <c r="O18" i="1"/>
  <c r="P18" i="1" s="1"/>
  <c r="O19" i="1"/>
  <c r="P19" i="1" s="1"/>
  <c r="O16" i="1"/>
  <c r="P16" i="1" s="1"/>
  <c r="C38" i="1" l="1"/>
  <c r="O11" i="1"/>
  <c r="C22" i="1"/>
  <c r="F22" i="1"/>
  <c r="F40" i="1" s="1"/>
  <c r="I22" i="1"/>
  <c r="I38" i="1"/>
  <c r="L22" i="1"/>
  <c r="L40" i="1" s="1"/>
  <c r="L38" i="1"/>
  <c r="O20" i="1"/>
  <c r="O38" i="1" l="1"/>
  <c r="C40" i="1"/>
  <c r="I40" i="1"/>
  <c r="O22" i="1"/>
  <c r="O40" i="1" l="1"/>
</calcChain>
</file>

<file path=xl/sharedStrings.xml><?xml version="1.0" encoding="utf-8"?>
<sst xmlns="http://schemas.openxmlformats.org/spreadsheetml/2006/main" count="83" uniqueCount="60">
  <si>
    <t>Megnevezés</t>
  </si>
  <si>
    <t>Polgármesteri Hivatal</t>
  </si>
  <si>
    <t>Önkormányzat</t>
  </si>
  <si>
    <t>Rovat- kód</t>
  </si>
  <si>
    <t>e Forint</t>
  </si>
  <si>
    <t>7. sz.melléklet</t>
  </si>
  <si>
    <t>K1</t>
  </si>
  <si>
    <t>K2</t>
  </si>
  <si>
    <t>K3</t>
  </si>
  <si>
    <t>K4</t>
  </si>
  <si>
    <t>K5</t>
  </si>
  <si>
    <t>K911</t>
  </si>
  <si>
    <t>K912</t>
  </si>
  <si>
    <t>K913</t>
  </si>
  <si>
    <t>K914</t>
  </si>
  <si>
    <t>K915</t>
  </si>
  <si>
    <t>K916</t>
  </si>
  <si>
    <t>K917</t>
  </si>
  <si>
    <t>A</t>
  </si>
  <si>
    <t>B</t>
  </si>
  <si>
    <t>Személyi juttatások</t>
  </si>
  <si>
    <t>Munkaadókat terhelő járulékok és SZOCHO</t>
  </si>
  <si>
    <t>Dologi kiadások</t>
  </si>
  <si>
    <t>Ellátottak pénzbeli juttatása</t>
  </si>
  <si>
    <t>Egyéb működési célú kiadások</t>
  </si>
  <si>
    <t>Működési költségvetési kiadások összesen (K1+...+K5)</t>
  </si>
  <si>
    <t>Működési finanszírozási kiadások össz.(K911+…+K917)</t>
  </si>
  <si>
    <t>C</t>
  </si>
  <si>
    <t>Működési kiadások mindösszesen (A+B)</t>
  </si>
  <si>
    <t>Hitel és kölcsöntörlesztés áht.kívülre</t>
  </si>
  <si>
    <t>Belföldi értékpapírok kiadásai</t>
  </si>
  <si>
    <t>Áht.belüli megelőlegezések folyósítása</t>
  </si>
  <si>
    <t>Áht.belüli megelőlegezések visszafizetése</t>
  </si>
  <si>
    <t>Központi, irányítószervi támogatás folyósítása</t>
  </si>
  <si>
    <t>Pénzeszközök betétként elhelyezkedése</t>
  </si>
  <si>
    <t>Pénzügyi lízing kiadásai</t>
  </si>
  <si>
    <t>K6</t>
  </si>
  <si>
    <t>K7</t>
  </si>
  <si>
    <t>K8</t>
  </si>
  <si>
    <t>Beruházások</t>
  </si>
  <si>
    <t>Felújítások</t>
  </si>
  <si>
    <t>Egyéb felhalmozási célú kiadások</t>
  </si>
  <si>
    <t>D</t>
  </si>
  <si>
    <t>Felhalmozási költségvetési kiadások össz.(K6+K7+K8)</t>
  </si>
  <si>
    <t>E</t>
  </si>
  <si>
    <t>Felhalmozási finanszírozási kiad.össz.(K911+…+K917)</t>
  </si>
  <si>
    <t>F</t>
  </si>
  <si>
    <t>Felhalmozásikiadások mindösszesen (D+E)</t>
  </si>
  <si>
    <t>G</t>
  </si>
  <si>
    <t>Költségvetési kiadások mindeösszesen (C+F)</t>
  </si>
  <si>
    <t>Óvoda</t>
  </si>
  <si>
    <t>Műv.Ház</t>
  </si>
  <si>
    <t>Pilisborosjenő Község Önkormányzatának 2016. évi működési és felhalmozási kiadások előirányzatai</t>
  </si>
  <si>
    <t>Pilisborosjenő, 2017. április 27.</t>
  </si>
  <si>
    <t>Eredeti ei.</t>
  </si>
  <si>
    <t>Módosított ei.</t>
  </si>
  <si>
    <t>Összesen eredeti ei.</t>
  </si>
  <si>
    <t>Összesen módosított ei.</t>
  </si>
  <si>
    <t>Összesen 2016. évi teljesítés</t>
  </si>
  <si>
    <t>2016. évi teljesítés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</si>
</sst>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1" fillId="0" borderId="6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0" fillId="0" borderId="12" xfId="0" applyNumberFormat="1" applyBorder="1"/>
    <xf numFmtId="3" fontId="1" fillId="0" borderId="16" xfId="0" applyNumberFormat="1" applyFont="1" applyBorder="1"/>
    <xf numFmtId="3" fontId="2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/>
    <xf numFmtId="3" fontId="1" fillId="0" borderId="20" xfId="0" applyNumberFormat="1" applyFont="1" applyBorder="1"/>
    <xf numFmtId="3" fontId="1" fillId="0" borderId="6" xfId="0" applyNumberFormat="1" applyFont="1" applyBorder="1"/>
    <xf numFmtId="3" fontId="1" fillId="0" borderId="19" xfId="0" applyNumberFormat="1" applyFont="1" applyBorder="1"/>
    <xf numFmtId="0" fontId="0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/>
    <xf numFmtId="3" fontId="1" fillId="0" borderId="21" xfId="0" applyNumberFormat="1" applyFont="1" applyBorder="1"/>
    <xf numFmtId="3" fontId="0" fillId="0" borderId="1" xfId="0" applyNumberFormat="1" applyBorder="1"/>
    <xf numFmtId="3" fontId="1" fillId="0" borderId="22" xfId="0" applyNumberFormat="1" applyFont="1" applyBorder="1"/>
    <xf numFmtId="3" fontId="0" fillId="0" borderId="4" xfId="0" applyNumberFormat="1" applyBorder="1"/>
    <xf numFmtId="3" fontId="0" fillId="0" borderId="8" xfId="0" applyNumberFormat="1" applyFont="1" applyBorder="1"/>
    <xf numFmtId="3" fontId="1" fillId="0" borderId="23" xfId="0" applyNumberFormat="1" applyFont="1" applyBorder="1"/>
    <xf numFmtId="3" fontId="1" fillId="0" borderId="0" xfId="0" applyNumberFormat="1" applyFont="1"/>
    <xf numFmtId="0" fontId="5" fillId="0" borderId="9" xfId="0" applyFont="1" applyFill="1" applyBorder="1"/>
    <xf numFmtId="3" fontId="0" fillId="0" borderId="1" xfId="0" applyNumberFormat="1" applyBorder="1" applyAlignment="1">
      <alignment horizontal="right"/>
    </xf>
    <xf numFmtId="3" fontId="2" fillId="0" borderId="26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3" fontId="2" fillId="0" borderId="31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zoomScaleNormal="100" workbookViewId="0">
      <selection activeCell="F17" sqref="F17"/>
    </sheetView>
  </sheetViews>
  <sheetFormatPr defaultRowHeight="15" x14ac:dyDescent="0.25"/>
  <cols>
    <col min="1" max="1" width="11" customWidth="1"/>
    <col min="2" max="2" width="48.5703125" customWidth="1"/>
    <col min="3" max="14" width="15.85546875" style="12" customWidth="1"/>
    <col min="15" max="17" width="15.85546875" style="32" customWidth="1"/>
  </cols>
  <sheetData>
    <row r="1" spans="1:17" x14ac:dyDescent="0.25">
      <c r="O1" s="13"/>
      <c r="P1" s="13"/>
      <c r="Q1" s="13" t="s">
        <v>5</v>
      </c>
    </row>
    <row r="2" spans="1:17" ht="15.75" x14ac:dyDescent="0.25">
      <c r="A2" s="45" t="s">
        <v>52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5.75" thickBot="1" x14ac:dyDescent="0.3">
      <c r="O3" s="13"/>
      <c r="P3" s="13"/>
      <c r="Q3" s="13" t="s">
        <v>4</v>
      </c>
    </row>
    <row r="4" spans="1:17" ht="33" customHeight="1" thickBot="1" x14ac:dyDescent="0.3">
      <c r="A4" s="48" t="s">
        <v>3</v>
      </c>
      <c r="B4" s="46" t="s">
        <v>0</v>
      </c>
      <c r="C4" s="42" t="s">
        <v>2</v>
      </c>
      <c r="D4" s="43"/>
      <c r="E4" s="44"/>
      <c r="F4" s="42" t="s">
        <v>1</v>
      </c>
      <c r="G4" s="43"/>
      <c r="H4" s="44"/>
      <c r="I4" s="42" t="s">
        <v>50</v>
      </c>
      <c r="J4" s="43"/>
      <c r="K4" s="44"/>
      <c r="L4" s="39" t="s">
        <v>51</v>
      </c>
      <c r="M4" s="40"/>
      <c r="N4" s="41"/>
      <c r="O4" s="50" t="s">
        <v>56</v>
      </c>
      <c r="P4" s="37" t="s">
        <v>57</v>
      </c>
      <c r="Q4" s="37" t="s">
        <v>58</v>
      </c>
    </row>
    <row r="5" spans="1:17" ht="33" customHeight="1" thickBot="1" x14ac:dyDescent="0.3">
      <c r="A5" s="49"/>
      <c r="B5" s="47"/>
      <c r="C5" s="16" t="s">
        <v>54</v>
      </c>
      <c r="D5" s="35" t="s">
        <v>55</v>
      </c>
      <c r="E5" s="36" t="s">
        <v>59</v>
      </c>
      <c r="F5" s="16" t="s">
        <v>54</v>
      </c>
      <c r="G5" s="35" t="s">
        <v>55</v>
      </c>
      <c r="H5" s="36" t="s">
        <v>59</v>
      </c>
      <c r="I5" s="16" t="s">
        <v>54</v>
      </c>
      <c r="J5" s="35" t="s">
        <v>55</v>
      </c>
      <c r="K5" s="36" t="s">
        <v>59</v>
      </c>
      <c r="L5" s="16" t="s">
        <v>54</v>
      </c>
      <c r="M5" s="35" t="s">
        <v>55</v>
      </c>
      <c r="N5" s="36" t="s">
        <v>59</v>
      </c>
      <c r="O5" s="51"/>
      <c r="P5" s="38"/>
      <c r="Q5" s="38"/>
    </row>
    <row r="6" spans="1:17" x14ac:dyDescent="0.25">
      <c r="A6" s="10" t="s">
        <v>6</v>
      </c>
      <c r="B6" s="11" t="s">
        <v>20</v>
      </c>
      <c r="C6" s="14">
        <v>37266</v>
      </c>
      <c r="D6" s="14">
        <v>46118</v>
      </c>
      <c r="E6" s="14">
        <v>45306</v>
      </c>
      <c r="F6" s="14">
        <v>56654</v>
      </c>
      <c r="G6" s="14">
        <v>50826</v>
      </c>
      <c r="H6" s="14">
        <v>49549</v>
      </c>
      <c r="I6" s="14">
        <v>66179</v>
      </c>
      <c r="J6" s="14">
        <v>66897</v>
      </c>
      <c r="K6" s="14">
        <v>62042</v>
      </c>
      <c r="L6" s="14">
        <v>7223</v>
      </c>
      <c r="M6" s="14">
        <v>7660</v>
      </c>
      <c r="N6" s="14">
        <v>7465</v>
      </c>
      <c r="O6" s="15">
        <f t="shared" ref="O6:Q11" si="0">C6+I6+L6+F6</f>
        <v>167322</v>
      </c>
      <c r="P6" s="15">
        <f t="shared" si="0"/>
        <v>171501</v>
      </c>
      <c r="Q6" s="15">
        <f t="shared" si="0"/>
        <v>164362</v>
      </c>
    </row>
    <row r="7" spans="1:17" x14ac:dyDescent="0.25">
      <c r="A7" s="2" t="s">
        <v>7</v>
      </c>
      <c r="B7" s="1" t="s">
        <v>21</v>
      </c>
      <c r="C7" s="27">
        <v>9561</v>
      </c>
      <c r="D7" s="27">
        <v>10232</v>
      </c>
      <c r="E7" s="27">
        <v>10232</v>
      </c>
      <c r="F7" s="27">
        <v>15151</v>
      </c>
      <c r="G7" s="27">
        <v>16497</v>
      </c>
      <c r="H7" s="27">
        <v>16497</v>
      </c>
      <c r="I7" s="27">
        <v>17840</v>
      </c>
      <c r="J7" s="27">
        <v>17540</v>
      </c>
      <c r="K7" s="27">
        <v>17299</v>
      </c>
      <c r="L7" s="27">
        <v>1910</v>
      </c>
      <c r="M7" s="27">
        <v>2031</v>
      </c>
      <c r="N7" s="27">
        <v>2031</v>
      </c>
      <c r="O7" s="18">
        <f t="shared" si="0"/>
        <v>44462</v>
      </c>
      <c r="P7" s="18">
        <f t="shared" si="0"/>
        <v>46300</v>
      </c>
      <c r="Q7" s="18">
        <f t="shared" si="0"/>
        <v>46059</v>
      </c>
    </row>
    <row r="8" spans="1:17" x14ac:dyDescent="0.25">
      <c r="A8" s="2" t="s">
        <v>8</v>
      </c>
      <c r="B8" s="1" t="s">
        <v>22</v>
      </c>
      <c r="C8" s="27">
        <v>101899</v>
      </c>
      <c r="D8" s="27">
        <v>123081</v>
      </c>
      <c r="E8" s="27">
        <v>92476</v>
      </c>
      <c r="F8" s="27">
        <v>22298</v>
      </c>
      <c r="G8" s="27">
        <v>22428</v>
      </c>
      <c r="H8" s="27">
        <v>16644</v>
      </c>
      <c r="I8" s="27">
        <v>24714</v>
      </c>
      <c r="J8" s="27">
        <v>24714</v>
      </c>
      <c r="K8" s="27">
        <v>16684</v>
      </c>
      <c r="L8" s="27">
        <v>7359</v>
      </c>
      <c r="M8" s="27">
        <v>7559</v>
      </c>
      <c r="N8" s="27">
        <v>6499</v>
      </c>
      <c r="O8" s="18">
        <f t="shared" si="0"/>
        <v>156270</v>
      </c>
      <c r="P8" s="18">
        <f t="shared" si="0"/>
        <v>177782</v>
      </c>
      <c r="Q8" s="18">
        <f t="shared" si="0"/>
        <v>132303</v>
      </c>
    </row>
    <row r="9" spans="1:17" x14ac:dyDescent="0.25">
      <c r="A9" s="2" t="s">
        <v>9</v>
      </c>
      <c r="B9" s="1" t="s">
        <v>23</v>
      </c>
      <c r="C9" s="27">
        <v>11685</v>
      </c>
      <c r="D9" s="27">
        <v>13120</v>
      </c>
      <c r="E9" s="27">
        <v>10477</v>
      </c>
      <c r="F9" s="27">
        <v>0</v>
      </c>
      <c r="G9" s="27">
        <v>0</v>
      </c>
      <c r="H9" s="27">
        <v>0</v>
      </c>
      <c r="I9" s="27">
        <v>8150</v>
      </c>
      <c r="J9" s="27">
        <v>8150</v>
      </c>
      <c r="K9" s="27">
        <v>5875</v>
      </c>
      <c r="L9" s="27">
        <v>0</v>
      </c>
      <c r="M9" s="27">
        <v>0</v>
      </c>
      <c r="N9" s="27">
        <v>0</v>
      </c>
      <c r="O9" s="18">
        <f t="shared" si="0"/>
        <v>19835</v>
      </c>
      <c r="P9" s="18">
        <f t="shared" si="0"/>
        <v>21270</v>
      </c>
      <c r="Q9" s="18">
        <f t="shared" si="0"/>
        <v>16352</v>
      </c>
    </row>
    <row r="10" spans="1:17" ht="15.75" thickBot="1" x14ac:dyDescent="0.3">
      <c r="A10" s="2" t="s">
        <v>10</v>
      </c>
      <c r="B10" s="1" t="s">
        <v>24</v>
      </c>
      <c r="C10" s="27">
        <v>204801</v>
      </c>
      <c r="D10" s="27">
        <v>200110</v>
      </c>
      <c r="E10" s="27">
        <v>21964</v>
      </c>
      <c r="F10" s="27">
        <v>0</v>
      </c>
      <c r="G10" s="27">
        <v>0</v>
      </c>
      <c r="H10" s="27">
        <v>0</v>
      </c>
      <c r="I10" s="27">
        <v>0</v>
      </c>
      <c r="J10" s="34">
        <v>0</v>
      </c>
      <c r="K10" s="34">
        <v>0</v>
      </c>
      <c r="L10" s="27">
        <v>0</v>
      </c>
      <c r="M10" s="27">
        <v>0</v>
      </c>
      <c r="N10" s="27">
        <v>0</v>
      </c>
      <c r="O10" s="18">
        <f t="shared" si="0"/>
        <v>204801</v>
      </c>
      <c r="P10" s="18">
        <f t="shared" si="0"/>
        <v>200110</v>
      </c>
      <c r="Q10" s="18">
        <f t="shared" si="0"/>
        <v>21964</v>
      </c>
    </row>
    <row r="11" spans="1:17" ht="15.75" thickBot="1" x14ac:dyDescent="0.3">
      <c r="A11" s="22" t="s">
        <v>18</v>
      </c>
      <c r="B11" s="7" t="s">
        <v>25</v>
      </c>
      <c r="C11" s="19">
        <f t="shared" ref="C11:N11" si="1">SUM(C6:C10)</f>
        <v>365212</v>
      </c>
      <c r="D11" s="19">
        <f t="shared" si="1"/>
        <v>392661</v>
      </c>
      <c r="E11" s="19">
        <f t="shared" si="1"/>
        <v>180455</v>
      </c>
      <c r="F11" s="19">
        <f t="shared" si="1"/>
        <v>94103</v>
      </c>
      <c r="G11" s="19">
        <f t="shared" si="1"/>
        <v>89751</v>
      </c>
      <c r="H11" s="19">
        <f t="shared" si="1"/>
        <v>82690</v>
      </c>
      <c r="I11" s="19">
        <f t="shared" si="1"/>
        <v>116883</v>
      </c>
      <c r="J11" s="19">
        <f t="shared" si="1"/>
        <v>117301</v>
      </c>
      <c r="K11" s="19">
        <f t="shared" si="1"/>
        <v>101900</v>
      </c>
      <c r="L11" s="19">
        <f t="shared" si="1"/>
        <v>16492</v>
      </c>
      <c r="M11" s="19">
        <f t="shared" si="1"/>
        <v>17250</v>
      </c>
      <c r="N11" s="19">
        <f t="shared" si="1"/>
        <v>15995</v>
      </c>
      <c r="O11" s="20">
        <f t="shared" si="0"/>
        <v>592690</v>
      </c>
      <c r="P11" s="20">
        <f t="shared" si="0"/>
        <v>616963</v>
      </c>
      <c r="Q11" s="20">
        <f t="shared" si="0"/>
        <v>381040</v>
      </c>
    </row>
    <row r="12" spans="1:17" x14ac:dyDescent="0.25">
      <c r="A12" s="3"/>
      <c r="B12" s="4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8"/>
      <c r="P12" s="28"/>
      <c r="Q12" s="28"/>
    </row>
    <row r="13" spans="1:17" x14ac:dyDescent="0.25">
      <c r="A13" s="2" t="s">
        <v>11</v>
      </c>
      <c r="B13" s="1" t="s">
        <v>29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8">
        <f t="shared" ref="O13:O19" si="2">C13+I13+L13</f>
        <v>0</v>
      </c>
      <c r="P13" s="28">
        <f t="shared" ref="P13:Q19" si="3">D13+J13+O13</f>
        <v>0</v>
      </c>
      <c r="Q13" s="28">
        <f t="shared" si="3"/>
        <v>0</v>
      </c>
    </row>
    <row r="14" spans="1:17" x14ac:dyDescent="0.25">
      <c r="A14" s="2" t="s">
        <v>12</v>
      </c>
      <c r="B14" s="1" t="s">
        <v>30</v>
      </c>
      <c r="C14" s="27">
        <v>0</v>
      </c>
      <c r="D14" s="27">
        <v>250000</v>
      </c>
      <c r="E14" s="27">
        <v>250000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8">
        <f t="shared" si="2"/>
        <v>0</v>
      </c>
      <c r="P14" s="28">
        <f t="shared" si="3"/>
        <v>250000</v>
      </c>
      <c r="Q14" s="18">
        <f t="shared" ref="Q14:Q18" si="4">E14+K14+N14+H14</f>
        <v>250000</v>
      </c>
    </row>
    <row r="15" spans="1:17" x14ac:dyDescent="0.25">
      <c r="A15" s="2" t="s">
        <v>13</v>
      </c>
      <c r="B15" s="1" t="s">
        <v>31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8">
        <f t="shared" si="2"/>
        <v>0</v>
      </c>
      <c r="P15" s="28">
        <f t="shared" si="3"/>
        <v>0</v>
      </c>
      <c r="Q15" s="18">
        <f t="shared" si="4"/>
        <v>0</v>
      </c>
    </row>
    <row r="16" spans="1:17" x14ac:dyDescent="0.25">
      <c r="A16" s="2" t="s">
        <v>14</v>
      </c>
      <c r="B16" s="1" t="s">
        <v>32</v>
      </c>
      <c r="C16" s="27">
        <v>0</v>
      </c>
      <c r="D16" s="27">
        <v>12833</v>
      </c>
      <c r="E16" s="27">
        <v>5774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18">
        <f t="shared" si="2"/>
        <v>0</v>
      </c>
      <c r="P16" s="18">
        <f t="shared" si="3"/>
        <v>12833</v>
      </c>
      <c r="Q16" s="18">
        <f t="shared" si="4"/>
        <v>5774</v>
      </c>
    </row>
    <row r="17" spans="1:17" s="21" customFormat="1" x14ac:dyDescent="0.25">
      <c r="A17" s="2" t="s">
        <v>15</v>
      </c>
      <c r="B17" s="1" t="s">
        <v>33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8">
        <f t="shared" si="2"/>
        <v>0</v>
      </c>
      <c r="P17" s="18">
        <f t="shared" si="3"/>
        <v>0</v>
      </c>
      <c r="Q17" s="18">
        <f t="shared" si="4"/>
        <v>0</v>
      </c>
    </row>
    <row r="18" spans="1:17" s="21" customFormat="1" x14ac:dyDescent="0.25">
      <c r="A18" s="2" t="s">
        <v>16</v>
      </c>
      <c r="B18" s="1" t="s">
        <v>34</v>
      </c>
      <c r="C18" s="17">
        <v>0</v>
      </c>
      <c r="D18" s="17">
        <v>0</v>
      </c>
      <c r="E18" s="17">
        <v>263148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8">
        <f t="shared" si="2"/>
        <v>0</v>
      </c>
      <c r="P18" s="18">
        <f t="shared" si="3"/>
        <v>0</v>
      </c>
      <c r="Q18" s="18">
        <f t="shared" si="4"/>
        <v>263148</v>
      </c>
    </row>
    <row r="19" spans="1:17" s="21" customFormat="1" ht="15.75" thickBot="1" x14ac:dyDescent="0.3">
      <c r="A19" s="5" t="s">
        <v>17</v>
      </c>
      <c r="B19" s="6" t="s">
        <v>35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1">
        <f t="shared" si="2"/>
        <v>0</v>
      </c>
      <c r="P19" s="31">
        <f t="shared" si="3"/>
        <v>0</v>
      </c>
      <c r="Q19" s="31">
        <f t="shared" si="3"/>
        <v>0</v>
      </c>
    </row>
    <row r="20" spans="1:17" ht="15.75" thickBot="1" x14ac:dyDescent="0.3">
      <c r="A20" s="22" t="s">
        <v>19</v>
      </c>
      <c r="B20" s="7" t="s">
        <v>26</v>
      </c>
      <c r="C20" s="19">
        <f t="shared" ref="C20:N20" si="5">SUM(C13:C19)</f>
        <v>0</v>
      </c>
      <c r="D20" s="19">
        <f t="shared" si="5"/>
        <v>262833</v>
      </c>
      <c r="E20" s="19">
        <f t="shared" si="5"/>
        <v>518922</v>
      </c>
      <c r="F20" s="19">
        <f t="shared" si="5"/>
        <v>0</v>
      </c>
      <c r="G20" s="19">
        <f t="shared" si="5"/>
        <v>0</v>
      </c>
      <c r="H20" s="19">
        <f t="shared" si="5"/>
        <v>0</v>
      </c>
      <c r="I20" s="19">
        <f t="shared" si="5"/>
        <v>0</v>
      </c>
      <c r="J20" s="19">
        <f t="shared" si="5"/>
        <v>0</v>
      </c>
      <c r="K20" s="19">
        <f t="shared" si="5"/>
        <v>0</v>
      </c>
      <c r="L20" s="19">
        <f t="shared" si="5"/>
        <v>0</v>
      </c>
      <c r="M20" s="19">
        <f t="shared" si="5"/>
        <v>0</v>
      </c>
      <c r="N20" s="19">
        <f t="shared" si="5"/>
        <v>0</v>
      </c>
      <c r="O20" s="20">
        <f>C20+I20+L20+F20</f>
        <v>0</v>
      </c>
      <c r="P20" s="20">
        <f>D20+J20+O20+G20</f>
        <v>262833</v>
      </c>
      <c r="Q20" s="20">
        <f>SUM(Q13:Q19)</f>
        <v>518922</v>
      </c>
    </row>
    <row r="21" spans="1:17" ht="15.75" thickBot="1" x14ac:dyDescent="0.3">
      <c r="A21" s="8"/>
      <c r="B21" s="9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6"/>
      <c r="P21" s="26"/>
      <c r="Q21" s="26"/>
    </row>
    <row r="22" spans="1:17" ht="15.75" thickBot="1" x14ac:dyDescent="0.3">
      <c r="A22" s="22" t="s">
        <v>27</v>
      </c>
      <c r="B22" s="23" t="s">
        <v>28</v>
      </c>
      <c r="C22" s="19">
        <f t="shared" ref="C22:M22" si="6">C20+C11</f>
        <v>365212</v>
      </c>
      <c r="D22" s="19">
        <f t="shared" si="6"/>
        <v>655494</v>
      </c>
      <c r="E22" s="19">
        <f t="shared" ref="E22" si="7">E20+E11</f>
        <v>699377</v>
      </c>
      <c r="F22" s="19">
        <f t="shared" si="6"/>
        <v>94103</v>
      </c>
      <c r="G22" s="19">
        <f t="shared" si="6"/>
        <v>89751</v>
      </c>
      <c r="H22" s="19">
        <f t="shared" ref="H22" si="8">H20+H11</f>
        <v>82690</v>
      </c>
      <c r="I22" s="19">
        <f t="shared" si="6"/>
        <v>116883</v>
      </c>
      <c r="J22" s="19">
        <f t="shared" si="6"/>
        <v>117301</v>
      </c>
      <c r="K22" s="19">
        <f t="shared" ref="K22" si="9">K20+K11</f>
        <v>101900</v>
      </c>
      <c r="L22" s="19">
        <f t="shared" si="6"/>
        <v>16492</v>
      </c>
      <c r="M22" s="19">
        <f t="shared" si="6"/>
        <v>17250</v>
      </c>
      <c r="N22" s="19">
        <f t="shared" ref="N22" si="10">N20+N11</f>
        <v>15995</v>
      </c>
      <c r="O22" s="20">
        <f>C22+I22+L22+F22</f>
        <v>592690</v>
      </c>
      <c r="P22" s="20">
        <f>D22+J22+M22+G22</f>
        <v>879796</v>
      </c>
      <c r="Q22" s="20">
        <f>E22+K22+N22+H22</f>
        <v>899962</v>
      </c>
    </row>
    <row r="23" spans="1:17" x14ac:dyDescent="0.25">
      <c r="A23" s="3"/>
      <c r="B23" s="4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8"/>
      <c r="P23" s="28"/>
      <c r="Q23" s="28"/>
    </row>
    <row r="24" spans="1:17" x14ac:dyDescent="0.25">
      <c r="A24" s="2" t="s">
        <v>36</v>
      </c>
      <c r="B24" s="1" t="s">
        <v>39</v>
      </c>
      <c r="C24" s="27">
        <v>833763</v>
      </c>
      <c r="D24" s="27">
        <v>937122</v>
      </c>
      <c r="E24" s="27">
        <v>26768</v>
      </c>
      <c r="F24" s="27">
        <v>254</v>
      </c>
      <c r="G24" s="27">
        <v>254</v>
      </c>
      <c r="H24" s="27">
        <v>129</v>
      </c>
      <c r="I24" s="27">
        <v>737</v>
      </c>
      <c r="J24" s="27">
        <v>737</v>
      </c>
      <c r="K24" s="27">
        <v>100</v>
      </c>
      <c r="L24" s="27">
        <v>127</v>
      </c>
      <c r="M24" s="27">
        <v>197</v>
      </c>
      <c r="N24" s="27">
        <v>193</v>
      </c>
      <c r="O24" s="18">
        <f>C24+I24+L24+F24</f>
        <v>834881</v>
      </c>
      <c r="P24" s="18">
        <f>D24+J24+M24+G24</f>
        <v>938310</v>
      </c>
      <c r="Q24" s="18">
        <f>E24+K24+N24+H24</f>
        <v>27190</v>
      </c>
    </row>
    <row r="25" spans="1:17" x14ac:dyDescent="0.25">
      <c r="A25" s="2" t="s">
        <v>37</v>
      </c>
      <c r="B25" s="1" t="s">
        <v>40</v>
      </c>
      <c r="C25" s="27">
        <v>0</v>
      </c>
      <c r="D25" s="27">
        <v>56293</v>
      </c>
      <c r="E25" s="27">
        <v>56293</v>
      </c>
      <c r="F25" s="27">
        <v>0</v>
      </c>
      <c r="G25" s="27">
        <v>0</v>
      </c>
      <c r="H25" s="27">
        <v>0</v>
      </c>
      <c r="I25" s="27">
        <v>1296</v>
      </c>
      <c r="J25" s="27">
        <v>1296</v>
      </c>
      <c r="K25" s="27">
        <v>0</v>
      </c>
      <c r="L25" s="27">
        <v>0</v>
      </c>
      <c r="M25" s="27">
        <v>0</v>
      </c>
      <c r="N25" s="27">
        <v>0</v>
      </c>
      <c r="O25" s="18">
        <f t="shared" ref="O25:Q26" si="11">C25+I25+L25</f>
        <v>1296</v>
      </c>
      <c r="P25" s="18">
        <f t="shared" si="11"/>
        <v>57589</v>
      </c>
      <c r="Q25" s="18">
        <f t="shared" si="11"/>
        <v>56293</v>
      </c>
    </row>
    <row r="26" spans="1:17" ht="15.75" thickBot="1" x14ac:dyDescent="0.3">
      <c r="A26" s="2" t="s">
        <v>38</v>
      </c>
      <c r="B26" s="1" t="s">
        <v>41</v>
      </c>
      <c r="C26" s="27">
        <v>5000</v>
      </c>
      <c r="D26" s="27">
        <v>4000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18">
        <f t="shared" si="11"/>
        <v>5000</v>
      </c>
      <c r="P26" s="18">
        <f t="shared" si="11"/>
        <v>4000</v>
      </c>
      <c r="Q26" s="18">
        <f t="shared" si="11"/>
        <v>0</v>
      </c>
    </row>
    <row r="27" spans="1:17" ht="15.75" thickBot="1" x14ac:dyDescent="0.3">
      <c r="A27" s="22" t="s">
        <v>42</v>
      </c>
      <c r="B27" s="7" t="s">
        <v>43</v>
      </c>
      <c r="C27" s="19">
        <f t="shared" ref="C27:N27" si="12">SUM(C24:C26)</f>
        <v>838763</v>
      </c>
      <c r="D27" s="19">
        <f t="shared" si="12"/>
        <v>997415</v>
      </c>
      <c r="E27" s="19">
        <f t="shared" si="12"/>
        <v>83061</v>
      </c>
      <c r="F27" s="19">
        <f t="shared" si="12"/>
        <v>254</v>
      </c>
      <c r="G27" s="19">
        <f t="shared" si="12"/>
        <v>254</v>
      </c>
      <c r="H27" s="19">
        <f t="shared" si="12"/>
        <v>129</v>
      </c>
      <c r="I27" s="19">
        <f t="shared" si="12"/>
        <v>2033</v>
      </c>
      <c r="J27" s="19">
        <f t="shared" si="12"/>
        <v>2033</v>
      </c>
      <c r="K27" s="19">
        <f t="shared" si="12"/>
        <v>100</v>
      </c>
      <c r="L27" s="19">
        <f t="shared" si="12"/>
        <v>127</v>
      </c>
      <c r="M27" s="19">
        <f t="shared" si="12"/>
        <v>197</v>
      </c>
      <c r="N27" s="19">
        <f t="shared" si="12"/>
        <v>193</v>
      </c>
      <c r="O27" s="20">
        <f>C27+I27+L27+F27</f>
        <v>841177</v>
      </c>
      <c r="P27" s="20">
        <f>D27+J27+M27+G27</f>
        <v>999899</v>
      </c>
      <c r="Q27" s="20">
        <f>E27+K27+N27+H27</f>
        <v>83483</v>
      </c>
    </row>
    <row r="28" spans="1:17" x14ac:dyDescent="0.25">
      <c r="A28" s="2"/>
      <c r="B28" s="1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18"/>
      <c r="P28" s="18"/>
      <c r="Q28" s="18"/>
    </row>
    <row r="29" spans="1:17" s="21" customFormat="1" x14ac:dyDescent="0.25">
      <c r="A29" s="2" t="s">
        <v>11</v>
      </c>
      <c r="B29" s="1" t="s">
        <v>29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8">
        <f t="shared" ref="O29:Q36" si="13">C29+I29+L29</f>
        <v>0</v>
      </c>
      <c r="P29" s="28">
        <f t="shared" si="13"/>
        <v>0</v>
      </c>
      <c r="Q29" s="28">
        <f t="shared" si="13"/>
        <v>0</v>
      </c>
    </row>
    <row r="30" spans="1:17" x14ac:dyDescent="0.25">
      <c r="A30" s="2" t="s">
        <v>12</v>
      </c>
      <c r="B30" s="1" t="s">
        <v>30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8">
        <f t="shared" si="13"/>
        <v>0</v>
      </c>
      <c r="P30" s="28">
        <f t="shared" si="13"/>
        <v>0</v>
      </c>
      <c r="Q30" s="28">
        <f t="shared" si="13"/>
        <v>0</v>
      </c>
    </row>
    <row r="31" spans="1:17" x14ac:dyDescent="0.25">
      <c r="A31" s="2" t="s">
        <v>13</v>
      </c>
      <c r="B31" s="1" t="s">
        <v>31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8">
        <f t="shared" si="13"/>
        <v>0</v>
      </c>
      <c r="P31" s="28">
        <f t="shared" si="13"/>
        <v>0</v>
      </c>
      <c r="Q31" s="28">
        <f t="shared" si="13"/>
        <v>0</v>
      </c>
    </row>
    <row r="32" spans="1:17" x14ac:dyDescent="0.25">
      <c r="A32" s="2" t="s">
        <v>14</v>
      </c>
      <c r="B32" s="1" t="s">
        <v>32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18">
        <f t="shared" si="13"/>
        <v>0</v>
      </c>
      <c r="P32" s="18">
        <f t="shared" si="13"/>
        <v>0</v>
      </c>
      <c r="Q32" s="18">
        <f t="shared" si="13"/>
        <v>0</v>
      </c>
    </row>
    <row r="33" spans="1:17" x14ac:dyDescent="0.25">
      <c r="A33" s="2" t="s">
        <v>15</v>
      </c>
      <c r="B33" s="1" t="s">
        <v>33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8">
        <f t="shared" si="13"/>
        <v>0</v>
      </c>
      <c r="P33" s="18">
        <f t="shared" si="13"/>
        <v>0</v>
      </c>
      <c r="Q33" s="18">
        <f t="shared" si="13"/>
        <v>0</v>
      </c>
    </row>
    <row r="34" spans="1:17" x14ac:dyDescent="0.25">
      <c r="A34" s="2" t="s">
        <v>16</v>
      </c>
      <c r="B34" s="1" t="s">
        <v>34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8">
        <f t="shared" si="13"/>
        <v>0</v>
      </c>
      <c r="P34" s="18">
        <f t="shared" si="13"/>
        <v>0</v>
      </c>
      <c r="Q34" s="18">
        <f t="shared" si="13"/>
        <v>0</v>
      </c>
    </row>
    <row r="35" spans="1:17" ht="15.75" thickBot="1" x14ac:dyDescent="0.3">
      <c r="A35" s="5" t="s">
        <v>17</v>
      </c>
      <c r="B35" s="6" t="s">
        <v>35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1">
        <f t="shared" si="13"/>
        <v>0</v>
      </c>
      <c r="P35" s="31">
        <f t="shared" si="13"/>
        <v>0</v>
      </c>
      <c r="Q35" s="31">
        <f t="shared" si="13"/>
        <v>0</v>
      </c>
    </row>
    <row r="36" spans="1:17" ht="15.75" thickBot="1" x14ac:dyDescent="0.3">
      <c r="A36" s="22" t="s">
        <v>44</v>
      </c>
      <c r="B36" s="7" t="s">
        <v>45</v>
      </c>
      <c r="C36" s="19">
        <f t="shared" ref="C36:N36" si="14">SUM(C29:C35)</f>
        <v>0</v>
      </c>
      <c r="D36" s="19">
        <f t="shared" si="14"/>
        <v>0</v>
      </c>
      <c r="E36" s="19">
        <f t="shared" si="14"/>
        <v>0</v>
      </c>
      <c r="F36" s="19">
        <f t="shared" si="14"/>
        <v>0</v>
      </c>
      <c r="G36" s="19">
        <f t="shared" si="14"/>
        <v>0</v>
      </c>
      <c r="H36" s="19">
        <f t="shared" si="14"/>
        <v>0</v>
      </c>
      <c r="I36" s="19">
        <f t="shared" si="14"/>
        <v>0</v>
      </c>
      <c r="J36" s="19">
        <f t="shared" si="14"/>
        <v>0</v>
      </c>
      <c r="K36" s="19">
        <f t="shared" si="14"/>
        <v>0</v>
      </c>
      <c r="L36" s="19">
        <f t="shared" si="14"/>
        <v>0</v>
      </c>
      <c r="M36" s="19">
        <f t="shared" si="14"/>
        <v>0</v>
      </c>
      <c r="N36" s="19">
        <f t="shared" si="14"/>
        <v>0</v>
      </c>
      <c r="O36" s="20">
        <f t="shared" si="13"/>
        <v>0</v>
      </c>
      <c r="P36" s="20">
        <f t="shared" si="13"/>
        <v>0</v>
      </c>
      <c r="Q36" s="20">
        <f t="shared" si="13"/>
        <v>0</v>
      </c>
    </row>
    <row r="37" spans="1:17" ht="15.75" thickBot="1" x14ac:dyDescent="0.3">
      <c r="A37" s="8"/>
      <c r="B37" s="9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6"/>
      <c r="P37" s="26"/>
      <c r="Q37" s="26"/>
    </row>
    <row r="38" spans="1:17" ht="15.75" thickBot="1" x14ac:dyDescent="0.3">
      <c r="A38" s="22" t="s">
        <v>46</v>
      </c>
      <c r="B38" s="23" t="s">
        <v>47</v>
      </c>
      <c r="C38" s="19">
        <f t="shared" ref="C38:M38" si="15">C36+C27</f>
        <v>838763</v>
      </c>
      <c r="D38" s="19">
        <f t="shared" si="15"/>
        <v>997415</v>
      </c>
      <c r="E38" s="19">
        <f t="shared" ref="E38" si="16">E36+E27</f>
        <v>83061</v>
      </c>
      <c r="F38" s="19">
        <f t="shared" si="15"/>
        <v>254</v>
      </c>
      <c r="G38" s="19">
        <f t="shared" si="15"/>
        <v>254</v>
      </c>
      <c r="H38" s="19">
        <f t="shared" ref="H38" si="17">H36+H27</f>
        <v>129</v>
      </c>
      <c r="I38" s="19">
        <f t="shared" si="15"/>
        <v>2033</v>
      </c>
      <c r="J38" s="19">
        <f t="shared" si="15"/>
        <v>2033</v>
      </c>
      <c r="K38" s="19">
        <f t="shared" ref="K38" si="18">K36+K27</f>
        <v>100</v>
      </c>
      <c r="L38" s="19">
        <f t="shared" si="15"/>
        <v>127</v>
      </c>
      <c r="M38" s="19">
        <f t="shared" si="15"/>
        <v>197</v>
      </c>
      <c r="N38" s="19">
        <f t="shared" ref="N38" si="19">N36+N27</f>
        <v>193</v>
      </c>
      <c r="O38" s="20">
        <f>C38+I38+L38+F38</f>
        <v>841177</v>
      </c>
      <c r="P38" s="20">
        <f>D38+J38+M38+G38</f>
        <v>999899</v>
      </c>
      <c r="Q38" s="20">
        <f>E38+K38+N38+H38</f>
        <v>83483</v>
      </c>
    </row>
    <row r="39" spans="1:17" ht="15.75" thickBot="1" x14ac:dyDescent="0.3">
      <c r="A39" s="8"/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6"/>
      <c r="P39" s="26"/>
      <c r="Q39" s="26"/>
    </row>
    <row r="40" spans="1:17" ht="15.75" thickBot="1" x14ac:dyDescent="0.3">
      <c r="A40" s="22" t="s">
        <v>48</v>
      </c>
      <c r="B40" s="23" t="s">
        <v>49</v>
      </c>
      <c r="C40" s="19">
        <f t="shared" ref="C40:M40" si="20">C22+C38</f>
        <v>1203975</v>
      </c>
      <c r="D40" s="19">
        <f t="shared" si="20"/>
        <v>1652909</v>
      </c>
      <c r="E40" s="19">
        <f t="shared" ref="E40" si="21">E22+E38</f>
        <v>782438</v>
      </c>
      <c r="F40" s="19">
        <f t="shared" si="20"/>
        <v>94357</v>
      </c>
      <c r="G40" s="19">
        <f t="shared" si="20"/>
        <v>90005</v>
      </c>
      <c r="H40" s="19">
        <f t="shared" ref="H40" si="22">H22+H38</f>
        <v>82819</v>
      </c>
      <c r="I40" s="19">
        <f t="shared" si="20"/>
        <v>118916</v>
      </c>
      <c r="J40" s="19">
        <f t="shared" si="20"/>
        <v>119334</v>
      </c>
      <c r="K40" s="19">
        <f t="shared" ref="K40" si="23">K22+K38</f>
        <v>102000</v>
      </c>
      <c r="L40" s="19">
        <f t="shared" si="20"/>
        <v>16619</v>
      </c>
      <c r="M40" s="19">
        <f t="shared" si="20"/>
        <v>17447</v>
      </c>
      <c r="N40" s="19">
        <f t="shared" ref="N40" si="24">N22+N38</f>
        <v>16188</v>
      </c>
      <c r="O40" s="20">
        <f>C40+I40+L40+F40</f>
        <v>1433867</v>
      </c>
      <c r="P40" s="20">
        <f>D40+J40+M40+G40</f>
        <v>1879695</v>
      </c>
      <c r="Q40" s="20">
        <f>E40+K40+N40+H40</f>
        <v>983445</v>
      </c>
    </row>
    <row r="41" spans="1:17" x14ac:dyDescent="0.25">
      <c r="A41" s="33" t="s">
        <v>53</v>
      </c>
    </row>
  </sheetData>
  <mergeCells count="10">
    <mergeCell ref="B4:B5"/>
    <mergeCell ref="A4:A5"/>
    <mergeCell ref="P4:P5"/>
    <mergeCell ref="O4:O5"/>
    <mergeCell ref="A2:Q2"/>
    <mergeCell ref="Q4:Q5"/>
    <mergeCell ref="L4:N4"/>
    <mergeCell ref="I4:K4"/>
    <mergeCell ref="F4:H4"/>
    <mergeCell ref="C4:E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2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9" sqref="P19"/>
    </sheetView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7.sz.m.-műk.-felh.kiad.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Katalin</cp:lastModifiedBy>
  <cp:lastPrinted>2014-02-18T16:21:07Z</cp:lastPrinted>
  <dcterms:created xsi:type="dcterms:W3CDTF">2014-02-09T08:54:17Z</dcterms:created>
  <dcterms:modified xsi:type="dcterms:W3CDTF">2017-04-23T13:41:36Z</dcterms:modified>
</cp:coreProperties>
</file>