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35" yWindow="-180" windowWidth="19440" windowHeight="6675" activeTab="1"/>
  </bookViews>
  <sheets>
    <sheet name="2.sz.m.-mérleg" sheetId="1" r:id="rId1"/>
    <sheet name="2.a.sz.mérleg-int.bontás" sheetId="4" r:id="rId2"/>
    <sheet name="Munka2" sheetId="2" r:id="rId3"/>
    <sheet name="Munka3" sheetId="3" r:id="rId4"/>
  </sheets>
  <calcPr calcId="145621"/>
</workbook>
</file>

<file path=xl/calcChain.xml><?xml version="1.0" encoding="utf-8"?>
<calcChain xmlns="http://schemas.openxmlformats.org/spreadsheetml/2006/main">
  <c r="C7" i="4"/>
  <c r="K12"/>
  <c r="K21"/>
  <c r="C6" i="1"/>
  <c r="G11"/>
  <c r="M30" i="4"/>
  <c r="N27"/>
  <c r="M27"/>
  <c r="L27"/>
  <c r="K27"/>
  <c r="N24"/>
  <c r="N30"/>
  <c r="M24"/>
  <c r="L24"/>
  <c r="K24"/>
  <c r="N17"/>
  <c r="N32"/>
  <c r="M17"/>
  <c r="L17"/>
  <c r="K17"/>
  <c r="N14"/>
  <c r="N31"/>
  <c r="M14"/>
  <c r="M19"/>
  <c r="L14"/>
  <c r="L19"/>
  <c r="K14"/>
  <c r="K19"/>
  <c r="F27"/>
  <c r="E27"/>
  <c r="D27"/>
  <c r="C27"/>
  <c r="F24"/>
  <c r="E24"/>
  <c r="D24"/>
  <c r="C24"/>
  <c r="F17"/>
  <c r="E17"/>
  <c r="D17"/>
  <c r="D19"/>
  <c r="C17"/>
  <c r="F14"/>
  <c r="E14"/>
  <c r="D14"/>
  <c r="C14"/>
  <c r="O26"/>
  <c r="O27"/>
  <c r="O23"/>
  <c r="O22"/>
  <c r="O21"/>
  <c r="O16"/>
  <c r="O17"/>
  <c r="O13"/>
  <c r="O12"/>
  <c r="O11"/>
  <c r="O10"/>
  <c r="O9"/>
  <c r="O8"/>
  <c r="O7"/>
  <c r="G26"/>
  <c r="G27"/>
  <c r="G23"/>
  <c r="G22"/>
  <c r="G21"/>
  <c r="G16"/>
  <c r="G17"/>
  <c r="G10"/>
  <c r="G9"/>
  <c r="G8"/>
  <c r="G7"/>
  <c r="G13" i="1"/>
  <c r="F32" i="4"/>
  <c r="D32"/>
  <c r="O24"/>
  <c r="O30"/>
  <c r="E31"/>
  <c r="D31"/>
  <c r="G24"/>
  <c r="F31"/>
  <c r="C30"/>
  <c r="C31"/>
  <c r="F19"/>
  <c r="E19"/>
  <c r="M32"/>
  <c r="L32"/>
  <c r="K32"/>
  <c r="K30"/>
  <c r="N19"/>
  <c r="N33"/>
  <c r="M31"/>
  <c r="M33"/>
  <c r="L31"/>
  <c r="K31"/>
  <c r="K33"/>
  <c r="E32"/>
  <c r="F30"/>
  <c r="E30"/>
  <c r="D30"/>
  <c r="D33"/>
  <c r="L30"/>
  <c r="L33"/>
  <c r="G32"/>
  <c r="G30"/>
  <c r="C32"/>
  <c r="C19"/>
  <c r="C33"/>
  <c r="G14"/>
  <c r="G19"/>
  <c r="O32"/>
  <c r="O14"/>
  <c r="O31"/>
  <c r="F33"/>
  <c r="E33"/>
  <c r="G33"/>
  <c r="G31"/>
  <c r="O19"/>
  <c r="O33"/>
  <c r="C13" i="1"/>
  <c r="G23"/>
  <c r="G29"/>
  <c r="G26"/>
  <c r="C26"/>
  <c r="C23"/>
  <c r="G16"/>
  <c r="G31"/>
  <c r="C16"/>
  <c r="C18"/>
  <c r="C30"/>
  <c r="C31"/>
  <c r="C29"/>
  <c r="G30"/>
  <c r="G18"/>
  <c r="G32"/>
  <c r="C32"/>
</calcChain>
</file>

<file path=xl/sharedStrings.xml><?xml version="1.0" encoding="utf-8"?>
<sst xmlns="http://schemas.openxmlformats.org/spreadsheetml/2006/main" count="188" uniqueCount="82">
  <si>
    <t xml:space="preserve">Megnevezés </t>
  </si>
  <si>
    <t>Előirányzat</t>
  </si>
  <si>
    <t>Bevétel</t>
  </si>
  <si>
    <t>Rovatkód</t>
  </si>
  <si>
    <t>Kiadás</t>
  </si>
  <si>
    <t>B1</t>
  </si>
  <si>
    <t>B3</t>
  </si>
  <si>
    <t>Közhatalmi bevételek</t>
  </si>
  <si>
    <t>B4</t>
  </si>
  <si>
    <t>Működési bevételek</t>
  </si>
  <si>
    <t>B2</t>
  </si>
  <si>
    <t>K1</t>
  </si>
  <si>
    <t>K2</t>
  </si>
  <si>
    <t>K3</t>
  </si>
  <si>
    <t>K4</t>
  </si>
  <si>
    <t>Személyi juttatások</t>
  </si>
  <si>
    <t>Dologi kiadások</t>
  </si>
  <si>
    <t>Ellátottak pénzbeli juttatásai</t>
  </si>
  <si>
    <t>K5</t>
  </si>
  <si>
    <t>Egyéb működési célú kiadások</t>
  </si>
  <si>
    <t>Ebből:            - Általános tartalék</t>
  </si>
  <si>
    <t xml:space="preserve">                         - Céltartalék</t>
  </si>
  <si>
    <t>Működési költségvetési bevételek összesen</t>
  </si>
  <si>
    <t>Működési költségvetési kiadások összesen</t>
  </si>
  <si>
    <t>B8</t>
  </si>
  <si>
    <t>K9</t>
  </si>
  <si>
    <t>B5</t>
  </si>
  <si>
    <t>Felhalmozási bevételek</t>
  </si>
  <si>
    <t>B7</t>
  </si>
  <si>
    <t>Felhalmozási célú átvett pénzeszközök</t>
  </si>
  <si>
    <t>B6</t>
  </si>
  <si>
    <t>Működési célú átvett pénzeszközök</t>
  </si>
  <si>
    <t>Felhalmozási költségvetési bevételek összesen</t>
  </si>
  <si>
    <t>Működési bevételek összesen (A+B)</t>
  </si>
  <si>
    <t>Működési kiadások összesen (A+B)</t>
  </si>
  <si>
    <t>Felhalmozási költségvetési kiadások összesen</t>
  </si>
  <si>
    <t>K6</t>
  </si>
  <si>
    <t>Beruházások</t>
  </si>
  <si>
    <t>K7</t>
  </si>
  <si>
    <t>Felújítások</t>
  </si>
  <si>
    <t>K8</t>
  </si>
  <si>
    <t>Egyéb felhalmoási célú kiadások</t>
  </si>
  <si>
    <t>Működési célú finanszírozási bevételek</t>
  </si>
  <si>
    <t>Működési c. finanszírozási bevételek összesen</t>
  </si>
  <si>
    <t>Működési célú fianszírozási kiadások</t>
  </si>
  <si>
    <t>Működési c.finanszírozási kiadások összesen</t>
  </si>
  <si>
    <t>Felhalmozási célú fianszírozási kiadások</t>
  </si>
  <si>
    <t>Felhalm. c.finanszírozási kiadások összesen</t>
  </si>
  <si>
    <t>Felhalm. c. finanszírozási bevételek összesen</t>
  </si>
  <si>
    <t>Ebből:      - maradvány igénybevétele</t>
  </si>
  <si>
    <t>Felhalmozási célú bevételek összesen (D+E)</t>
  </si>
  <si>
    <t>Felhalmozási célú kiadások összesen (D+E)</t>
  </si>
  <si>
    <t>Költségvetési bevételek összesen (A+D)</t>
  </si>
  <si>
    <t>Finanszírozási bevételek összesen (B+E)</t>
  </si>
  <si>
    <t>I.</t>
  </si>
  <si>
    <t>H.</t>
  </si>
  <si>
    <t>G.</t>
  </si>
  <si>
    <t>F.</t>
  </si>
  <si>
    <t>E.</t>
  </si>
  <si>
    <t>D.</t>
  </si>
  <si>
    <t>C.</t>
  </si>
  <si>
    <t>B.</t>
  </si>
  <si>
    <t>A.</t>
  </si>
  <si>
    <t>Bevételek mindösszesen (C+F)</t>
  </si>
  <si>
    <t>Költségvetési kiadások összesen (A+D)</t>
  </si>
  <si>
    <t>Finanszírozási kiadások összesen (B+E)</t>
  </si>
  <si>
    <t>Kiadások mindösszesen (C+F)</t>
  </si>
  <si>
    <t>e Forint</t>
  </si>
  <si>
    <t>2 .sz. melléklet</t>
  </si>
  <si>
    <t>Munkaadókat terhelő jár. és SZOCHO</t>
  </si>
  <si>
    <t>Felhalmozási célú támogatásoki áht-n b.</t>
  </si>
  <si>
    <t>Működési célú támogatásoki áht-n bel.</t>
  </si>
  <si>
    <t>Felhalmozási célú finanszírozási bev.</t>
  </si>
  <si>
    <t>Pilisborosjenő Község Önkormányzat 2017. évi költségvetési mérlege</t>
  </si>
  <si>
    <t>2 .a.sz. melléklet</t>
  </si>
  <si>
    <t>Önkormányzat</t>
  </si>
  <si>
    <t>Mesevölgy Óvoda</t>
  </si>
  <si>
    <t>Reichel J.Műv.Ház</t>
  </si>
  <si>
    <t>2017. évi eredeti előirányzat</t>
  </si>
  <si>
    <t>Összesen</t>
  </si>
  <si>
    <t>Polg. Hivatal</t>
  </si>
  <si>
    <t>Pilisborosjenő, 2017. március 2.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</si>
</sst>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3" fontId="0" fillId="0" borderId="0" xfId="0" applyNumberFormat="1"/>
    <xf numFmtId="0" fontId="0" fillId="0" borderId="1" xfId="0" applyBorder="1"/>
    <xf numFmtId="3" fontId="0" fillId="0" borderId="2" xfId="0" applyNumberFormat="1" applyBorder="1"/>
    <xf numFmtId="3" fontId="0" fillId="0" borderId="3" xfId="0" applyNumberFormat="1" applyBorder="1"/>
    <xf numFmtId="3" fontId="1" fillId="0" borderId="4" xfId="0" applyNumberFormat="1" applyFont="1" applyBorder="1" applyAlignment="1">
      <alignment horizontal="center" vertical="center"/>
    </xf>
    <xf numFmtId="3" fontId="0" fillId="0" borderId="5" xfId="0" applyNumberFormat="1" applyBorder="1"/>
    <xf numFmtId="0" fontId="0" fillId="0" borderId="6" xfId="0" applyBorder="1"/>
    <xf numFmtId="3" fontId="0" fillId="0" borderId="7" xfId="0" applyNumberFormat="1" applyBorder="1"/>
    <xf numFmtId="3" fontId="0" fillId="0" borderId="8" xfId="0" applyNumberFormat="1" applyBorder="1"/>
    <xf numFmtId="0" fontId="1" fillId="0" borderId="9" xfId="0" applyFont="1" applyBorder="1"/>
    <xf numFmtId="3" fontId="1" fillId="0" borderId="10" xfId="0" applyNumberFormat="1" applyFont="1" applyBorder="1"/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15" xfId="0" applyFont="1" applyBorder="1"/>
    <xf numFmtId="0" fontId="0" fillId="0" borderId="16" xfId="0" applyBorder="1"/>
    <xf numFmtId="3" fontId="0" fillId="0" borderId="17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1" fillId="0" borderId="20" xfId="0" applyNumberFormat="1" applyFont="1" applyBorder="1"/>
    <xf numFmtId="3" fontId="0" fillId="0" borderId="0" xfId="0" applyNumberFormat="1" applyBorder="1"/>
    <xf numFmtId="3" fontId="0" fillId="0" borderId="21" xfId="0" applyNumberFormat="1" applyBorder="1"/>
    <xf numFmtId="0" fontId="0" fillId="0" borderId="22" xfId="0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25" xfId="0" applyNumberFormat="1" applyBorder="1"/>
    <xf numFmtId="3" fontId="0" fillId="0" borderId="6" xfId="0" applyNumberFormat="1" applyBorder="1"/>
    <xf numFmtId="3" fontId="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0" xfId="0" applyFill="1"/>
    <xf numFmtId="3" fontId="0" fillId="0" borderId="0" xfId="0" applyNumberFormat="1" applyFill="1"/>
    <xf numFmtId="0" fontId="1" fillId="0" borderId="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0" fillId="0" borderId="21" xfId="0" applyFill="1" applyBorder="1"/>
    <xf numFmtId="0" fontId="0" fillId="0" borderId="28" xfId="0" applyFill="1" applyBorder="1"/>
    <xf numFmtId="3" fontId="0" fillId="0" borderId="8" xfId="0" applyNumberFormat="1" applyFill="1" applyBorder="1"/>
    <xf numFmtId="0" fontId="0" fillId="0" borderId="23" xfId="0" applyFill="1" applyBorder="1"/>
    <xf numFmtId="0" fontId="0" fillId="0" borderId="1" xfId="0" applyFill="1" applyBorder="1"/>
    <xf numFmtId="3" fontId="0" fillId="0" borderId="2" xfId="0" applyNumberFormat="1" applyFill="1" applyBorder="1"/>
    <xf numFmtId="0" fontId="0" fillId="0" borderId="24" xfId="0" applyFill="1" applyBorder="1"/>
    <xf numFmtId="0" fontId="0" fillId="0" borderId="29" xfId="0" applyFill="1" applyBorder="1"/>
    <xf numFmtId="3" fontId="0" fillId="0" borderId="5" xfId="0" applyNumberFormat="1" applyFill="1" applyBorder="1"/>
    <xf numFmtId="0" fontId="1" fillId="0" borderId="9" xfId="0" applyFont="1" applyFill="1" applyBorder="1"/>
    <xf numFmtId="0" fontId="1" fillId="0" borderId="27" xfId="0" applyFont="1" applyFill="1" applyBorder="1"/>
    <xf numFmtId="3" fontId="1" fillId="0" borderId="10" xfId="0" applyNumberFormat="1" applyFont="1" applyFill="1" applyBorder="1"/>
    <xf numFmtId="0" fontId="0" fillId="0" borderId="25" xfId="0" applyFill="1" applyBorder="1"/>
    <xf numFmtId="0" fontId="0" fillId="0" borderId="30" xfId="0" applyFill="1" applyBorder="1"/>
    <xf numFmtId="3" fontId="0" fillId="0" borderId="3" xfId="0" applyNumberFormat="1" applyFill="1" applyBorder="1"/>
    <xf numFmtId="0" fontId="0" fillId="0" borderId="6" xfId="0" applyFill="1" applyBorder="1"/>
    <xf numFmtId="0" fontId="0" fillId="0" borderId="31" xfId="0" applyFill="1" applyBorder="1"/>
    <xf numFmtId="3" fontId="0" fillId="0" borderId="7" xfId="0" applyNumberFormat="1" applyFill="1" applyBorder="1"/>
    <xf numFmtId="0" fontId="6" fillId="0" borderId="6" xfId="0" applyFont="1" applyFill="1" applyBorder="1"/>
    <xf numFmtId="3" fontId="1" fillId="0" borderId="32" xfId="0" applyNumberFormat="1" applyFont="1" applyFill="1" applyBorder="1" applyAlignment="1">
      <alignment horizontal="center" vertical="center"/>
    </xf>
    <xf numFmtId="3" fontId="0" fillId="0" borderId="33" xfId="0" applyNumberFormat="1" applyFill="1" applyBorder="1"/>
    <xf numFmtId="3" fontId="0" fillId="0" borderId="34" xfId="0" applyNumberFormat="1" applyFill="1" applyBorder="1"/>
    <xf numFmtId="3" fontId="0" fillId="0" borderId="35" xfId="0" applyNumberFormat="1" applyFill="1" applyBorder="1"/>
    <xf numFmtId="3" fontId="0" fillId="0" borderId="36" xfId="0" applyNumberFormat="1" applyFill="1" applyBorder="1"/>
    <xf numFmtId="3" fontId="0" fillId="0" borderId="37" xfId="0" applyNumberFormat="1" applyFill="1" applyBorder="1"/>
    <xf numFmtId="3" fontId="0" fillId="0" borderId="18" xfId="0" applyNumberFormat="1" applyFill="1" applyBorder="1"/>
    <xf numFmtId="3" fontId="0" fillId="0" borderId="19" xfId="0" applyNumberFormat="1" applyFill="1" applyBorder="1"/>
    <xf numFmtId="3" fontId="0" fillId="0" borderId="1" xfId="0" applyNumberFormat="1" applyBorder="1"/>
    <xf numFmtId="3" fontId="0" fillId="0" borderId="38" xfId="0" applyNumberFormat="1" applyBorder="1"/>
    <xf numFmtId="0" fontId="1" fillId="0" borderId="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zoomScaleNormal="100" workbookViewId="0">
      <selection activeCell="F16" sqref="F16"/>
    </sheetView>
  </sheetViews>
  <sheetFormatPr defaultRowHeight="15"/>
  <cols>
    <col min="1" max="1" width="9.7109375" style="34" customWidth="1"/>
    <col min="2" max="2" width="39.85546875" style="34" customWidth="1"/>
    <col min="3" max="3" width="14.42578125" style="35" customWidth="1"/>
    <col min="4" max="4" width="2.7109375" style="1" customWidth="1"/>
    <col min="5" max="5" width="9.85546875" style="1" customWidth="1"/>
    <col min="6" max="6" width="40" customWidth="1"/>
    <col min="7" max="7" width="14.42578125" style="1" customWidth="1"/>
  </cols>
  <sheetData>
    <row r="1" spans="1:9">
      <c r="G1" s="12" t="s">
        <v>68</v>
      </c>
    </row>
    <row r="2" spans="1:9" ht="18.75">
      <c r="A2" s="74" t="s">
        <v>73</v>
      </c>
      <c r="B2" s="74"/>
      <c r="C2" s="74"/>
      <c r="D2" s="74"/>
      <c r="E2" s="74"/>
      <c r="F2" s="74"/>
      <c r="G2" s="74"/>
    </row>
    <row r="3" spans="1:9" ht="15.75" thickBot="1">
      <c r="G3" s="13" t="s">
        <v>67</v>
      </c>
    </row>
    <row r="4" spans="1:9" ht="15.75" thickBot="1">
      <c r="A4" s="68" t="s">
        <v>2</v>
      </c>
      <c r="B4" s="69"/>
      <c r="C4" s="70"/>
      <c r="D4" s="32"/>
      <c r="E4" s="71" t="s">
        <v>4</v>
      </c>
      <c r="F4" s="72"/>
      <c r="G4" s="73"/>
    </row>
    <row r="5" spans="1:9" ht="15.75" thickBot="1">
      <c r="A5" s="36" t="s">
        <v>3</v>
      </c>
      <c r="B5" s="37" t="s">
        <v>0</v>
      </c>
      <c r="C5" s="38" t="s">
        <v>1</v>
      </c>
      <c r="D5" s="31"/>
      <c r="E5" s="33" t="s">
        <v>3</v>
      </c>
      <c r="F5" s="14" t="s">
        <v>0</v>
      </c>
      <c r="G5" s="5" t="s">
        <v>1</v>
      </c>
    </row>
    <row r="6" spans="1:9">
      <c r="A6" s="39" t="s">
        <v>5</v>
      </c>
      <c r="B6" s="40" t="s">
        <v>71</v>
      </c>
      <c r="C6" s="41">
        <f>214118+124</f>
        <v>214242</v>
      </c>
      <c r="D6" s="20"/>
      <c r="E6" s="25" t="s">
        <v>11</v>
      </c>
      <c r="F6" s="26" t="s">
        <v>15</v>
      </c>
      <c r="G6" s="9">
        <v>175991</v>
      </c>
    </row>
    <row r="7" spans="1:9">
      <c r="A7" s="42" t="s">
        <v>6</v>
      </c>
      <c r="B7" s="43" t="s">
        <v>7</v>
      </c>
      <c r="C7" s="44">
        <v>331399</v>
      </c>
      <c r="D7" s="21"/>
      <c r="E7" s="27" t="s">
        <v>12</v>
      </c>
      <c r="F7" s="16" t="s">
        <v>69</v>
      </c>
      <c r="G7" s="3">
        <v>39219</v>
      </c>
    </row>
    <row r="8" spans="1:9">
      <c r="A8" s="42" t="s">
        <v>8</v>
      </c>
      <c r="B8" s="43" t="s">
        <v>9</v>
      </c>
      <c r="C8" s="44">
        <v>72156</v>
      </c>
      <c r="D8" s="21"/>
      <c r="E8" s="27" t="s">
        <v>13</v>
      </c>
      <c r="F8" s="16" t="s">
        <v>16</v>
      </c>
      <c r="G8" s="3">
        <v>150900</v>
      </c>
    </row>
    <row r="9" spans="1:9">
      <c r="A9" s="42" t="s">
        <v>30</v>
      </c>
      <c r="B9" s="43" t="s">
        <v>31</v>
      </c>
      <c r="C9" s="44">
        <v>0</v>
      </c>
      <c r="D9" s="21"/>
      <c r="E9" s="27" t="s">
        <v>14</v>
      </c>
      <c r="F9" s="16" t="s">
        <v>17</v>
      </c>
      <c r="G9" s="3">
        <v>21335</v>
      </c>
    </row>
    <row r="10" spans="1:9">
      <c r="A10" s="42"/>
      <c r="B10" s="43"/>
      <c r="C10" s="44"/>
      <c r="D10" s="21"/>
      <c r="E10" s="27" t="s">
        <v>18</v>
      </c>
      <c r="F10" s="16" t="s">
        <v>19</v>
      </c>
      <c r="G10" s="3">
        <v>230352</v>
      </c>
      <c r="I10" s="1"/>
    </row>
    <row r="11" spans="1:9">
      <c r="A11" s="42"/>
      <c r="B11" s="43"/>
      <c r="C11" s="44"/>
      <c r="D11" s="21"/>
      <c r="E11" s="27"/>
      <c r="F11" s="16" t="s">
        <v>20</v>
      </c>
      <c r="G11" s="3">
        <f>G10-G12-23906</f>
        <v>103617</v>
      </c>
      <c r="H11" s="1"/>
    </row>
    <row r="12" spans="1:9" ht="15.75" thickBot="1">
      <c r="A12" s="45"/>
      <c r="B12" s="46"/>
      <c r="C12" s="47"/>
      <c r="D12" s="22"/>
      <c r="E12" s="28"/>
      <c r="F12" s="17" t="s">
        <v>21</v>
      </c>
      <c r="G12" s="6">
        <v>102829</v>
      </c>
      <c r="H12" s="1"/>
    </row>
    <row r="13" spans="1:9" ht="15.75" thickBot="1">
      <c r="A13" s="48" t="s">
        <v>62</v>
      </c>
      <c r="B13" s="49" t="s">
        <v>22</v>
      </c>
      <c r="C13" s="50">
        <f>C6+C7+C8+C9</f>
        <v>617797</v>
      </c>
      <c r="D13" s="23"/>
      <c r="E13" s="10" t="s">
        <v>62</v>
      </c>
      <c r="F13" s="18" t="s">
        <v>23</v>
      </c>
      <c r="G13" s="11">
        <f>SUM(G6:G10)</f>
        <v>617797</v>
      </c>
    </row>
    <row r="14" spans="1:9">
      <c r="A14" s="51"/>
      <c r="B14" s="52"/>
      <c r="C14" s="53"/>
      <c r="D14" s="20"/>
      <c r="E14" s="29"/>
      <c r="F14" s="15"/>
      <c r="G14" s="4"/>
    </row>
    <row r="15" spans="1:9" ht="15.75" thickBot="1">
      <c r="A15" s="45" t="s">
        <v>24</v>
      </c>
      <c r="B15" s="46" t="s">
        <v>42</v>
      </c>
      <c r="C15" s="47">
        <v>191813</v>
      </c>
      <c r="D15" s="22"/>
      <c r="E15" s="28" t="s">
        <v>25</v>
      </c>
      <c r="F15" s="17" t="s">
        <v>44</v>
      </c>
      <c r="G15" s="6">
        <v>191813</v>
      </c>
    </row>
    <row r="16" spans="1:9" ht="15.75" thickBot="1">
      <c r="A16" s="48" t="s">
        <v>61</v>
      </c>
      <c r="B16" s="49" t="s">
        <v>43</v>
      </c>
      <c r="C16" s="50">
        <f>C15</f>
        <v>191813</v>
      </c>
      <c r="D16" s="23"/>
      <c r="E16" s="10" t="s">
        <v>61</v>
      </c>
      <c r="F16" s="18" t="s">
        <v>45</v>
      </c>
      <c r="G16" s="11">
        <f>G15</f>
        <v>191813</v>
      </c>
      <c r="I16" s="1"/>
    </row>
    <row r="17" spans="1:10" ht="15.75" thickBot="1">
      <c r="A17" s="54"/>
      <c r="B17" s="55"/>
      <c r="C17" s="56"/>
      <c r="D17" s="24"/>
      <c r="E17" s="7"/>
      <c r="F17" s="19"/>
      <c r="G17" s="8"/>
    </row>
    <row r="18" spans="1:10" ht="15.75" thickBot="1">
      <c r="A18" s="48" t="s">
        <v>60</v>
      </c>
      <c r="B18" s="49" t="s">
        <v>33</v>
      </c>
      <c r="C18" s="50">
        <f>C13+C16</f>
        <v>809610</v>
      </c>
      <c r="D18" s="23"/>
      <c r="E18" s="10" t="s">
        <v>60</v>
      </c>
      <c r="F18" s="18" t="s">
        <v>34</v>
      </c>
      <c r="G18" s="11">
        <f>G13+G16</f>
        <v>809610</v>
      </c>
    </row>
    <row r="19" spans="1:10">
      <c r="A19" s="39"/>
      <c r="B19" s="40"/>
      <c r="C19" s="41"/>
      <c r="D19" s="20"/>
      <c r="E19" s="25"/>
      <c r="F19" s="26"/>
      <c r="G19" s="9"/>
    </row>
    <row r="20" spans="1:10">
      <c r="A20" s="42" t="s">
        <v>10</v>
      </c>
      <c r="B20" s="43" t="s">
        <v>70</v>
      </c>
      <c r="C20" s="44">
        <v>407000</v>
      </c>
      <c r="D20" s="21"/>
      <c r="E20" s="27" t="s">
        <v>36</v>
      </c>
      <c r="F20" s="16" t="s">
        <v>37</v>
      </c>
      <c r="G20" s="3">
        <v>1289974</v>
      </c>
    </row>
    <row r="21" spans="1:10">
      <c r="A21" s="42" t="s">
        <v>26</v>
      </c>
      <c r="B21" s="43" t="s">
        <v>27</v>
      </c>
      <c r="C21" s="44">
        <v>77540</v>
      </c>
      <c r="D21" s="21"/>
      <c r="E21" s="27" t="s">
        <v>38</v>
      </c>
      <c r="F21" s="16" t="s">
        <v>39</v>
      </c>
      <c r="G21" s="3">
        <v>2566</v>
      </c>
      <c r="J21" s="1"/>
    </row>
    <row r="22" spans="1:10" ht="15.75" thickBot="1">
      <c r="A22" s="42" t="s">
        <v>28</v>
      </c>
      <c r="B22" s="43" t="s">
        <v>29</v>
      </c>
      <c r="C22" s="44">
        <v>12000</v>
      </c>
      <c r="D22" s="22"/>
      <c r="E22" s="27" t="s">
        <v>40</v>
      </c>
      <c r="F22" s="2" t="s">
        <v>41</v>
      </c>
      <c r="G22" s="3">
        <v>4000</v>
      </c>
    </row>
    <row r="23" spans="1:10" ht="15.75" thickBot="1">
      <c r="A23" s="48" t="s">
        <v>59</v>
      </c>
      <c r="B23" s="49" t="s">
        <v>32</v>
      </c>
      <c r="C23" s="50">
        <f>SUM(C20:C22)</f>
        <v>496540</v>
      </c>
      <c r="D23" s="23"/>
      <c r="E23" s="10" t="s">
        <v>59</v>
      </c>
      <c r="F23" s="18" t="s">
        <v>35</v>
      </c>
      <c r="G23" s="11">
        <f>SUM(G20:G22)</f>
        <v>1296540</v>
      </c>
    </row>
    <row r="24" spans="1:10">
      <c r="A24" s="51"/>
      <c r="B24" s="52"/>
      <c r="C24" s="53"/>
      <c r="D24" s="20"/>
      <c r="E24" s="29"/>
      <c r="F24" s="15"/>
      <c r="G24" s="4"/>
    </row>
    <row r="25" spans="1:10" ht="15.75" thickBot="1">
      <c r="A25" s="45" t="s">
        <v>24</v>
      </c>
      <c r="B25" s="46" t="s">
        <v>72</v>
      </c>
      <c r="C25" s="47">
        <v>804205</v>
      </c>
      <c r="D25" s="22"/>
      <c r="E25" s="28" t="s">
        <v>25</v>
      </c>
      <c r="F25" s="17" t="s">
        <v>46</v>
      </c>
      <c r="G25" s="6">
        <v>4205</v>
      </c>
    </row>
    <row r="26" spans="1:10" ht="15.75" thickBot="1">
      <c r="A26" s="48" t="s">
        <v>58</v>
      </c>
      <c r="B26" s="49" t="s">
        <v>48</v>
      </c>
      <c r="C26" s="50">
        <f>C25</f>
        <v>804205</v>
      </c>
      <c r="D26" s="23"/>
      <c r="E26" s="10" t="s">
        <v>58</v>
      </c>
      <c r="F26" s="18" t="s">
        <v>47</v>
      </c>
      <c r="G26" s="11">
        <f>G25</f>
        <v>4205</v>
      </c>
    </row>
    <row r="27" spans="1:10">
      <c r="A27" s="51"/>
      <c r="B27" s="52" t="s">
        <v>49</v>
      </c>
      <c r="C27" s="53">
        <v>0</v>
      </c>
      <c r="D27" s="20"/>
      <c r="E27" s="29"/>
      <c r="F27" s="15"/>
      <c r="G27" s="4"/>
    </row>
    <row r="28" spans="1:10" ht="15.75" thickBot="1">
      <c r="A28" s="54"/>
      <c r="B28" s="55"/>
      <c r="C28" s="56"/>
      <c r="D28" s="24"/>
      <c r="E28" s="30"/>
      <c r="F28" s="19"/>
      <c r="G28" s="8"/>
    </row>
    <row r="29" spans="1:10" ht="15.75" thickBot="1">
      <c r="A29" s="48" t="s">
        <v>57</v>
      </c>
      <c r="B29" s="49" t="s">
        <v>50</v>
      </c>
      <c r="C29" s="50">
        <f>C23+C26</f>
        <v>1300745</v>
      </c>
      <c r="D29" s="23"/>
      <c r="E29" s="10" t="s">
        <v>57</v>
      </c>
      <c r="F29" s="18" t="s">
        <v>51</v>
      </c>
      <c r="G29" s="11">
        <f>G23+G26</f>
        <v>1300745</v>
      </c>
    </row>
    <row r="30" spans="1:10" ht="15.75" thickBot="1">
      <c r="A30" s="48" t="s">
        <v>56</v>
      </c>
      <c r="B30" s="49" t="s">
        <v>52</v>
      </c>
      <c r="C30" s="50">
        <f>C13+C23</f>
        <v>1114337</v>
      </c>
      <c r="D30" s="23"/>
      <c r="E30" s="10" t="s">
        <v>56</v>
      </c>
      <c r="F30" s="18" t="s">
        <v>64</v>
      </c>
      <c r="G30" s="11">
        <f>G13+G23</f>
        <v>1914337</v>
      </c>
    </row>
    <row r="31" spans="1:10" ht="15.75" thickBot="1">
      <c r="A31" s="48" t="s">
        <v>55</v>
      </c>
      <c r="B31" s="49" t="s">
        <v>53</v>
      </c>
      <c r="C31" s="50">
        <f>C16+C26</f>
        <v>996018</v>
      </c>
      <c r="D31" s="23"/>
      <c r="E31" s="10" t="s">
        <v>55</v>
      </c>
      <c r="F31" s="18" t="s">
        <v>65</v>
      </c>
      <c r="G31" s="11">
        <f>G16+G26</f>
        <v>196018</v>
      </c>
    </row>
    <row r="32" spans="1:10" ht="15.75" thickBot="1">
      <c r="A32" s="48" t="s">
        <v>54</v>
      </c>
      <c r="B32" s="49" t="s">
        <v>63</v>
      </c>
      <c r="C32" s="50">
        <f>C18+C29</f>
        <v>2110355</v>
      </c>
      <c r="D32" s="23"/>
      <c r="E32" s="10" t="s">
        <v>54</v>
      </c>
      <c r="F32" s="18" t="s">
        <v>66</v>
      </c>
      <c r="G32" s="11">
        <f>G18+G29</f>
        <v>2110355</v>
      </c>
    </row>
    <row r="33" spans="1:6">
      <c r="A33" s="57" t="s">
        <v>81</v>
      </c>
    </row>
    <row r="35" spans="1:6">
      <c r="F35" s="1"/>
    </row>
  </sheetData>
  <mergeCells count="3">
    <mergeCell ref="A4:C4"/>
    <mergeCell ref="E4:G4"/>
    <mergeCell ref="A2:G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tabSelected="1" view="pageBreakPreview" zoomScale="60" zoomScaleNormal="100" workbookViewId="0">
      <selection activeCell="A34" sqref="A34"/>
    </sheetView>
  </sheetViews>
  <sheetFormatPr defaultRowHeight="15"/>
  <cols>
    <col min="1" max="1" width="9.7109375" style="34" customWidth="1"/>
    <col min="2" max="2" width="42.5703125" style="34" customWidth="1"/>
    <col min="3" max="7" width="17" style="35" customWidth="1"/>
    <col min="8" max="8" width="2.7109375" style="1" customWidth="1"/>
    <col min="9" max="9" width="9.85546875" style="1" customWidth="1"/>
    <col min="10" max="10" width="42" customWidth="1"/>
    <col min="11" max="14" width="17" style="35" customWidth="1"/>
    <col min="15" max="15" width="14.42578125" style="1" customWidth="1"/>
  </cols>
  <sheetData>
    <row r="1" spans="1:17">
      <c r="O1" s="12" t="s">
        <v>74</v>
      </c>
    </row>
    <row r="2" spans="1:17" ht="18.75">
      <c r="A2" s="74" t="s">
        <v>73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7" ht="15.75" thickBot="1">
      <c r="O3" s="13" t="s">
        <v>67</v>
      </c>
    </row>
    <row r="4" spans="1:17" ht="15.75" thickBot="1">
      <c r="A4" s="68" t="s">
        <v>2</v>
      </c>
      <c r="B4" s="69"/>
      <c r="C4" s="75"/>
      <c r="D4" s="75"/>
      <c r="E4" s="75"/>
      <c r="F4" s="75"/>
      <c r="G4" s="70"/>
      <c r="H4" s="32"/>
      <c r="I4" s="71" t="s">
        <v>4</v>
      </c>
      <c r="J4" s="72"/>
      <c r="K4" s="76"/>
      <c r="L4" s="76"/>
      <c r="M4" s="76"/>
      <c r="N4" s="76"/>
      <c r="O4" s="73"/>
    </row>
    <row r="5" spans="1:17" ht="15.75" thickBot="1">
      <c r="A5" s="79" t="s">
        <v>3</v>
      </c>
      <c r="B5" s="77" t="s">
        <v>0</v>
      </c>
      <c r="C5" s="75" t="s">
        <v>78</v>
      </c>
      <c r="D5" s="81"/>
      <c r="E5" s="81"/>
      <c r="F5" s="81"/>
      <c r="G5" s="82"/>
      <c r="H5" s="32"/>
      <c r="I5" s="85" t="s">
        <v>3</v>
      </c>
      <c r="J5" s="83" t="s">
        <v>0</v>
      </c>
      <c r="K5" s="75" t="s">
        <v>78</v>
      </c>
      <c r="L5" s="81"/>
      <c r="M5" s="81"/>
      <c r="N5" s="81"/>
      <c r="O5" s="82"/>
    </row>
    <row r="6" spans="1:17" ht="15.75" thickBot="1">
      <c r="A6" s="80"/>
      <c r="B6" s="78"/>
      <c r="C6" s="58" t="s">
        <v>75</v>
      </c>
      <c r="D6" s="58" t="s">
        <v>80</v>
      </c>
      <c r="E6" s="58" t="s">
        <v>76</v>
      </c>
      <c r="F6" s="58" t="s">
        <v>77</v>
      </c>
      <c r="G6" s="38" t="s">
        <v>79</v>
      </c>
      <c r="H6" s="31"/>
      <c r="I6" s="86"/>
      <c r="J6" s="84"/>
      <c r="K6" s="58" t="s">
        <v>75</v>
      </c>
      <c r="L6" s="58" t="s">
        <v>80</v>
      </c>
      <c r="M6" s="58" t="s">
        <v>76</v>
      </c>
      <c r="N6" s="58" t="s">
        <v>77</v>
      </c>
      <c r="O6" s="5" t="s">
        <v>1</v>
      </c>
    </row>
    <row r="7" spans="1:17">
      <c r="A7" s="39" t="s">
        <v>5</v>
      </c>
      <c r="B7" s="40" t="s">
        <v>71</v>
      </c>
      <c r="C7" s="59">
        <f>214118+124</f>
        <v>214242</v>
      </c>
      <c r="D7" s="59">
        <v>0</v>
      </c>
      <c r="E7" s="59">
        <v>0</v>
      </c>
      <c r="F7" s="59">
        <v>0</v>
      </c>
      <c r="G7" s="41">
        <f>SUM(C7:F7)</f>
        <v>214242</v>
      </c>
      <c r="H7" s="20"/>
      <c r="I7" s="25" t="s">
        <v>11</v>
      </c>
      <c r="J7" s="26" t="s">
        <v>15</v>
      </c>
      <c r="K7" s="59">
        <v>44073</v>
      </c>
      <c r="L7" s="59">
        <v>50375</v>
      </c>
      <c r="M7" s="59">
        <v>73585</v>
      </c>
      <c r="N7" s="59">
        <v>7958</v>
      </c>
      <c r="O7" s="9">
        <f t="shared" ref="O7:O13" si="0">SUM(K7:N7)</f>
        <v>175991</v>
      </c>
    </row>
    <row r="8" spans="1:17">
      <c r="A8" s="42" t="s">
        <v>6</v>
      </c>
      <c r="B8" s="43" t="s">
        <v>7</v>
      </c>
      <c r="C8" s="60">
        <v>331399</v>
      </c>
      <c r="D8" s="60">
        <v>0</v>
      </c>
      <c r="E8" s="60">
        <v>0</v>
      </c>
      <c r="F8" s="60">
        <v>0</v>
      </c>
      <c r="G8" s="44">
        <f>SUM(C8:F8)</f>
        <v>331399</v>
      </c>
      <c r="H8" s="21"/>
      <c r="I8" s="27" t="s">
        <v>12</v>
      </c>
      <c r="J8" s="16" t="s">
        <v>69</v>
      </c>
      <c r="K8" s="60">
        <v>9373</v>
      </c>
      <c r="L8" s="60">
        <v>11423</v>
      </c>
      <c r="M8" s="60">
        <v>16631</v>
      </c>
      <c r="N8" s="60">
        <v>1792</v>
      </c>
      <c r="O8" s="3">
        <f t="shared" si="0"/>
        <v>39219</v>
      </c>
    </row>
    <row r="9" spans="1:17">
      <c r="A9" s="42" t="s">
        <v>8</v>
      </c>
      <c r="B9" s="43" t="s">
        <v>9</v>
      </c>
      <c r="C9" s="60">
        <v>48227</v>
      </c>
      <c r="D9" s="60">
        <v>3500</v>
      </c>
      <c r="E9" s="60">
        <v>18429</v>
      </c>
      <c r="F9" s="60">
        <v>2000</v>
      </c>
      <c r="G9" s="44">
        <f>SUM(C9:F9)</f>
        <v>72156</v>
      </c>
      <c r="H9" s="21"/>
      <c r="I9" s="27" t="s">
        <v>13</v>
      </c>
      <c r="J9" s="16" t="s">
        <v>16</v>
      </c>
      <c r="K9" s="60">
        <v>105072</v>
      </c>
      <c r="L9" s="60">
        <v>12464</v>
      </c>
      <c r="M9" s="60">
        <v>25303</v>
      </c>
      <c r="N9" s="60">
        <v>8061</v>
      </c>
      <c r="O9" s="3">
        <f t="shared" si="0"/>
        <v>150900</v>
      </c>
    </row>
    <row r="10" spans="1:17">
      <c r="A10" s="42" t="s">
        <v>30</v>
      </c>
      <c r="B10" s="43" t="s">
        <v>31</v>
      </c>
      <c r="C10" s="60">
        <v>0</v>
      </c>
      <c r="D10" s="60">
        <v>0</v>
      </c>
      <c r="E10" s="60">
        <v>0</v>
      </c>
      <c r="F10" s="60">
        <v>0</v>
      </c>
      <c r="G10" s="44">
        <f>SUM(C10:F10)</f>
        <v>0</v>
      </c>
      <c r="H10" s="21"/>
      <c r="I10" s="27" t="s">
        <v>14</v>
      </c>
      <c r="J10" s="16" t="s">
        <v>17</v>
      </c>
      <c r="K10" s="60">
        <v>13185</v>
      </c>
      <c r="L10" s="60">
        <v>0</v>
      </c>
      <c r="M10" s="60">
        <v>8150</v>
      </c>
      <c r="N10" s="60">
        <v>0</v>
      </c>
      <c r="O10" s="3">
        <f t="shared" si="0"/>
        <v>21335</v>
      </c>
    </row>
    <row r="11" spans="1:17">
      <c r="A11" s="42"/>
      <c r="B11" s="43"/>
      <c r="C11" s="60"/>
      <c r="D11" s="60"/>
      <c r="E11" s="60"/>
      <c r="F11" s="60"/>
      <c r="G11" s="44"/>
      <c r="H11" s="21"/>
      <c r="I11" s="27" t="s">
        <v>18</v>
      </c>
      <c r="J11" s="16" t="s">
        <v>19</v>
      </c>
      <c r="K11" s="66">
        <v>230352</v>
      </c>
      <c r="L11" s="64">
        <v>0</v>
      </c>
      <c r="M11" s="60">
        <v>0</v>
      </c>
      <c r="N11" s="60">
        <v>0</v>
      </c>
      <c r="O11" s="3">
        <f t="shared" si="0"/>
        <v>230352</v>
      </c>
      <c r="Q11" s="1"/>
    </row>
    <row r="12" spans="1:17">
      <c r="A12" s="42"/>
      <c r="B12" s="43"/>
      <c r="C12" s="60"/>
      <c r="D12" s="60"/>
      <c r="E12" s="60"/>
      <c r="F12" s="60"/>
      <c r="G12" s="44"/>
      <c r="H12" s="21"/>
      <c r="I12" s="27"/>
      <c r="J12" s="16" t="s">
        <v>20</v>
      </c>
      <c r="K12" s="66">
        <f>K11-K13-23906</f>
        <v>103617</v>
      </c>
      <c r="L12" s="64">
        <v>0</v>
      </c>
      <c r="M12" s="60">
        <v>0</v>
      </c>
      <c r="N12" s="60">
        <v>0</v>
      </c>
      <c r="O12" s="3">
        <f t="shared" si="0"/>
        <v>103617</v>
      </c>
      <c r="P12" s="1"/>
    </row>
    <row r="13" spans="1:17" ht="15.75" thickBot="1">
      <c r="A13" s="45"/>
      <c r="B13" s="46"/>
      <c r="C13" s="61"/>
      <c r="D13" s="61"/>
      <c r="E13" s="61"/>
      <c r="F13" s="61"/>
      <c r="G13" s="47"/>
      <c r="H13" s="22"/>
      <c r="I13" s="28"/>
      <c r="J13" s="17" t="s">
        <v>21</v>
      </c>
      <c r="K13" s="67">
        <v>102829</v>
      </c>
      <c r="L13" s="65">
        <v>0</v>
      </c>
      <c r="M13" s="61">
        <v>0</v>
      </c>
      <c r="N13" s="61">
        <v>0</v>
      </c>
      <c r="O13" s="3">
        <f t="shared" si="0"/>
        <v>102829</v>
      </c>
      <c r="P13" s="1"/>
    </row>
    <row r="14" spans="1:17" ht="15.75" thickBot="1">
      <c r="A14" s="48" t="s">
        <v>62</v>
      </c>
      <c r="B14" s="49" t="s">
        <v>22</v>
      </c>
      <c r="C14" s="50">
        <f>C7+C8+C9+C10</f>
        <v>593868</v>
      </c>
      <c r="D14" s="50">
        <f>D7+D8+D9+D10</f>
        <v>3500</v>
      </c>
      <c r="E14" s="50">
        <f>E7+E8+E9+E10</f>
        <v>18429</v>
      </c>
      <c r="F14" s="50">
        <f>F7+F8+F9+F10</f>
        <v>2000</v>
      </c>
      <c r="G14" s="50">
        <f>G7+G8+G9+G10</f>
        <v>617797</v>
      </c>
      <c r="H14" s="23"/>
      <c r="I14" s="10" t="s">
        <v>62</v>
      </c>
      <c r="J14" s="18" t="s">
        <v>23</v>
      </c>
      <c r="K14" s="11">
        <f>SUM(K7:K11)</f>
        <v>402055</v>
      </c>
      <c r="L14" s="11">
        <f>SUM(L7:L11)</f>
        <v>74262</v>
      </c>
      <c r="M14" s="11">
        <f>SUM(M7:M11)</f>
        <v>123669</v>
      </c>
      <c r="N14" s="11">
        <f>SUM(N7:N11)</f>
        <v>17811</v>
      </c>
      <c r="O14" s="11">
        <f>SUM(O7:O11)</f>
        <v>617797</v>
      </c>
    </row>
    <row r="15" spans="1:17">
      <c r="A15" s="51"/>
      <c r="B15" s="52"/>
      <c r="C15" s="62"/>
      <c r="D15" s="62"/>
      <c r="E15" s="62"/>
      <c r="F15" s="62"/>
      <c r="G15" s="53"/>
      <c r="H15" s="20"/>
      <c r="I15" s="29"/>
      <c r="J15" s="15"/>
      <c r="K15" s="62"/>
      <c r="L15" s="62"/>
      <c r="M15" s="62"/>
      <c r="N15" s="62"/>
      <c r="O15" s="4"/>
    </row>
    <row r="16" spans="1:17" ht="15.75" thickBot="1">
      <c r="A16" s="45" t="s">
        <v>24</v>
      </c>
      <c r="B16" s="46" t="s">
        <v>42</v>
      </c>
      <c r="C16" s="61">
        <v>0</v>
      </c>
      <c r="D16" s="61">
        <v>70762</v>
      </c>
      <c r="E16" s="61">
        <v>105240</v>
      </c>
      <c r="F16" s="61">
        <v>15811</v>
      </c>
      <c r="G16" s="44">
        <f>SUM(C16:F16)</f>
        <v>191813</v>
      </c>
      <c r="H16" s="22"/>
      <c r="I16" s="28" t="s">
        <v>25</v>
      </c>
      <c r="J16" s="17" t="s">
        <v>44</v>
      </c>
      <c r="K16" s="61">
        <v>191813</v>
      </c>
      <c r="L16" s="61">
        <v>0</v>
      </c>
      <c r="M16" s="61">
        <v>0</v>
      </c>
      <c r="N16" s="61">
        <v>0</v>
      </c>
      <c r="O16" s="3">
        <f>SUM(K16:N16)</f>
        <v>191813</v>
      </c>
    </row>
    <row r="17" spans="1:18" ht="15.75" thickBot="1">
      <c r="A17" s="48" t="s">
        <v>61</v>
      </c>
      <c r="B17" s="49" t="s">
        <v>43</v>
      </c>
      <c r="C17" s="50">
        <f>C16</f>
        <v>0</v>
      </c>
      <c r="D17" s="50">
        <f>D16</f>
        <v>70762</v>
      </c>
      <c r="E17" s="50">
        <f>E16</f>
        <v>105240</v>
      </c>
      <c r="F17" s="50">
        <f>F16</f>
        <v>15811</v>
      </c>
      <c r="G17" s="50">
        <f>G16</f>
        <v>191813</v>
      </c>
      <c r="H17" s="23"/>
      <c r="I17" s="10" t="s">
        <v>61</v>
      </c>
      <c r="J17" s="18" t="s">
        <v>45</v>
      </c>
      <c r="K17" s="11">
        <f>K16</f>
        <v>191813</v>
      </c>
      <c r="L17" s="11">
        <f>L16</f>
        <v>0</v>
      </c>
      <c r="M17" s="11">
        <f>M16</f>
        <v>0</v>
      </c>
      <c r="N17" s="11">
        <f>N16</f>
        <v>0</v>
      </c>
      <c r="O17" s="11">
        <f>O16</f>
        <v>191813</v>
      </c>
      <c r="Q17" s="1"/>
    </row>
    <row r="18" spans="1:18" ht="15.75" thickBot="1">
      <c r="A18" s="54"/>
      <c r="B18" s="55"/>
      <c r="C18" s="63"/>
      <c r="D18" s="63"/>
      <c r="E18" s="63"/>
      <c r="F18" s="63"/>
      <c r="G18" s="56"/>
      <c r="H18" s="24"/>
      <c r="I18" s="7"/>
      <c r="J18" s="19"/>
      <c r="K18" s="63"/>
      <c r="L18" s="63"/>
      <c r="M18" s="63"/>
      <c r="N18" s="63"/>
      <c r="O18" s="8"/>
    </row>
    <row r="19" spans="1:18" ht="15.75" thickBot="1">
      <c r="A19" s="48" t="s">
        <v>60</v>
      </c>
      <c r="B19" s="49" t="s">
        <v>33</v>
      </c>
      <c r="C19" s="50">
        <f>C14+C17</f>
        <v>593868</v>
      </c>
      <c r="D19" s="50">
        <f>D14+D17</f>
        <v>74262</v>
      </c>
      <c r="E19" s="50">
        <f>E14+E17</f>
        <v>123669</v>
      </c>
      <c r="F19" s="50">
        <f>F14+F17</f>
        <v>17811</v>
      </c>
      <c r="G19" s="50">
        <f>G14+G17</f>
        <v>809610</v>
      </c>
      <c r="H19" s="23"/>
      <c r="I19" s="10" t="s">
        <v>60</v>
      </c>
      <c r="J19" s="18" t="s">
        <v>34</v>
      </c>
      <c r="K19" s="11">
        <f>K14+K17</f>
        <v>593868</v>
      </c>
      <c r="L19" s="11">
        <f>L14+L17</f>
        <v>74262</v>
      </c>
      <c r="M19" s="11">
        <f>M14+M17</f>
        <v>123669</v>
      </c>
      <c r="N19" s="11">
        <f>N14+N17</f>
        <v>17811</v>
      </c>
      <c r="O19" s="11">
        <f>O14+O17</f>
        <v>809610</v>
      </c>
    </row>
    <row r="20" spans="1:18">
      <c r="A20" s="39"/>
      <c r="B20" s="40"/>
      <c r="C20" s="59"/>
      <c r="D20" s="59"/>
      <c r="E20" s="59"/>
      <c r="F20" s="59"/>
      <c r="G20" s="41"/>
      <c r="H20" s="20"/>
      <c r="I20" s="25"/>
      <c r="J20" s="26"/>
      <c r="K20" s="59"/>
      <c r="L20" s="59"/>
      <c r="M20" s="59"/>
      <c r="N20" s="59"/>
      <c r="O20" s="9"/>
    </row>
    <row r="21" spans="1:18">
      <c r="A21" s="42" t="s">
        <v>10</v>
      </c>
      <c r="B21" s="43" t="s">
        <v>70</v>
      </c>
      <c r="C21" s="60">
        <v>407000</v>
      </c>
      <c r="D21" s="60">
        <v>0</v>
      </c>
      <c r="E21" s="60">
        <v>0</v>
      </c>
      <c r="F21" s="60">
        <v>0</v>
      </c>
      <c r="G21" s="44">
        <f>SUM(C21:F21)</f>
        <v>407000</v>
      </c>
      <c r="H21" s="21"/>
      <c r="I21" s="27" t="s">
        <v>36</v>
      </c>
      <c r="J21" s="16" t="s">
        <v>37</v>
      </c>
      <c r="K21" s="60">
        <f>1287935+400</f>
        <v>1288335</v>
      </c>
      <c r="L21" s="60">
        <v>559</v>
      </c>
      <c r="M21" s="60">
        <v>953</v>
      </c>
      <c r="N21" s="60">
        <v>127</v>
      </c>
      <c r="O21" s="3">
        <f>SUM(K21:N21)</f>
        <v>1289974</v>
      </c>
    </row>
    <row r="22" spans="1:18">
      <c r="A22" s="42" t="s">
        <v>26</v>
      </c>
      <c r="B22" s="43" t="s">
        <v>27</v>
      </c>
      <c r="C22" s="60">
        <v>77540</v>
      </c>
      <c r="D22" s="60">
        <v>0</v>
      </c>
      <c r="E22" s="60">
        <v>0</v>
      </c>
      <c r="F22" s="60">
        <v>0</v>
      </c>
      <c r="G22" s="44">
        <f>SUM(C22:F22)</f>
        <v>77540</v>
      </c>
      <c r="H22" s="21"/>
      <c r="I22" s="27" t="s">
        <v>38</v>
      </c>
      <c r="J22" s="16" t="s">
        <v>39</v>
      </c>
      <c r="K22" s="60">
        <v>0</v>
      </c>
      <c r="L22" s="60">
        <v>0</v>
      </c>
      <c r="M22" s="60">
        <v>1296</v>
      </c>
      <c r="N22" s="60">
        <v>1270</v>
      </c>
      <c r="O22" s="3">
        <f>SUM(K22:N22)</f>
        <v>2566</v>
      </c>
      <c r="R22" s="1"/>
    </row>
    <row r="23" spans="1:18" ht="15.75" thickBot="1">
      <c r="A23" s="42" t="s">
        <v>28</v>
      </c>
      <c r="B23" s="43" t="s">
        <v>29</v>
      </c>
      <c r="C23" s="60">
        <v>12000</v>
      </c>
      <c r="D23" s="60">
        <v>0</v>
      </c>
      <c r="E23" s="60">
        <v>0</v>
      </c>
      <c r="F23" s="60">
        <v>0</v>
      </c>
      <c r="G23" s="44">
        <f>SUM(C23:F23)</f>
        <v>12000</v>
      </c>
      <c r="H23" s="22"/>
      <c r="I23" s="27" t="s">
        <v>40</v>
      </c>
      <c r="J23" s="2" t="s">
        <v>41</v>
      </c>
      <c r="K23" s="60">
        <v>4000</v>
      </c>
      <c r="L23" s="60">
        <v>0</v>
      </c>
      <c r="M23" s="60">
        <v>0</v>
      </c>
      <c r="N23" s="60">
        <v>0</v>
      </c>
      <c r="O23" s="3">
        <f>SUM(K23:N23)</f>
        <v>4000</v>
      </c>
    </row>
    <row r="24" spans="1:18" ht="15.75" thickBot="1">
      <c r="A24" s="48" t="s">
        <v>59</v>
      </c>
      <c r="B24" s="49" t="s">
        <v>32</v>
      </c>
      <c r="C24" s="50">
        <f>SUM(C21:C23)</f>
        <v>496540</v>
      </c>
      <c r="D24" s="50">
        <f>SUM(D21:D23)</f>
        <v>0</v>
      </c>
      <c r="E24" s="50">
        <f>SUM(E21:E23)</f>
        <v>0</v>
      </c>
      <c r="F24" s="50">
        <f>SUM(F21:F23)</f>
        <v>0</v>
      </c>
      <c r="G24" s="50">
        <f>SUM(G21:G23)</f>
        <v>496540</v>
      </c>
      <c r="H24" s="23"/>
      <c r="I24" s="10" t="s">
        <v>59</v>
      </c>
      <c r="J24" s="18" t="s">
        <v>35</v>
      </c>
      <c r="K24" s="11">
        <f>SUM(K21:K23)</f>
        <v>1292335</v>
      </c>
      <c r="L24" s="11">
        <f>SUM(L21:L23)</f>
        <v>559</v>
      </c>
      <c r="M24" s="11">
        <f>SUM(M21:M23)</f>
        <v>2249</v>
      </c>
      <c r="N24" s="11">
        <f>SUM(N21:N23)</f>
        <v>1397</v>
      </c>
      <c r="O24" s="11">
        <f>SUM(O21:O23)</f>
        <v>1296540</v>
      </c>
    </row>
    <row r="25" spans="1:18">
      <c r="A25" s="51"/>
      <c r="B25" s="52"/>
      <c r="C25" s="62"/>
      <c r="D25" s="62"/>
      <c r="E25" s="62"/>
      <c r="F25" s="62"/>
      <c r="G25" s="53"/>
      <c r="H25" s="20"/>
      <c r="I25" s="29"/>
      <c r="J25" s="15"/>
      <c r="K25" s="62"/>
      <c r="L25" s="62"/>
      <c r="M25" s="62"/>
      <c r="N25" s="62"/>
      <c r="O25" s="4"/>
    </row>
    <row r="26" spans="1:18" ht="15.75" thickBot="1">
      <c r="A26" s="45" t="s">
        <v>24</v>
      </c>
      <c r="B26" s="46" t="s">
        <v>72</v>
      </c>
      <c r="C26" s="61">
        <v>800000</v>
      </c>
      <c r="D26" s="61">
        <v>559</v>
      </c>
      <c r="E26" s="61">
        <v>2249</v>
      </c>
      <c r="F26" s="61">
        <v>1397</v>
      </c>
      <c r="G26" s="44">
        <f>SUM(C26:F26)</f>
        <v>804205</v>
      </c>
      <c r="H26" s="22"/>
      <c r="I26" s="28" t="s">
        <v>25</v>
      </c>
      <c r="J26" s="17" t="s">
        <v>46</v>
      </c>
      <c r="K26" s="61">
        <v>4205</v>
      </c>
      <c r="L26" s="61">
        <v>0</v>
      </c>
      <c r="M26" s="61">
        <v>0</v>
      </c>
      <c r="N26" s="61">
        <v>0</v>
      </c>
      <c r="O26" s="3">
        <f>SUM(K26:N26)</f>
        <v>4205</v>
      </c>
    </row>
    <row r="27" spans="1:18" ht="15.75" thickBot="1">
      <c r="A27" s="48" t="s">
        <v>58</v>
      </c>
      <c r="B27" s="49" t="s">
        <v>48</v>
      </c>
      <c r="C27" s="50">
        <f>C26</f>
        <v>800000</v>
      </c>
      <c r="D27" s="50">
        <f>D26</f>
        <v>559</v>
      </c>
      <c r="E27" s="50">
        <f>E26</f>
        <v>2249</v>
      </c>
      <c r="F27" s="50">
        <f>F26</f>
        <v>1397</v>
      </c>
      <c r="G27" s="50">
        <f>G26</f>
        <v>804205</v>
      </c>
      <c r="H27" s="23"/>
      <c r="I27" s="10" t="s">
        <v>58</v>
      </c>
      <c r="J27" s="18" t="s">
        <v>47</v>
      </c>
      <c r="K27" s="11">
        <f>K26</f>
        <v>4205</v>
      </c>
      <c r="L27" s="11">
        <f>L26</f>
        <v>0</v>
      </c>
      <c r="M27" s="11">
        <f>M26</f>
        <v>0</v>
      </c>
      <c r="N27" s="11">
        <f>N26</f>
        <v>0</v>
      </c>
      <c r="O27" s="11">
        <f>O26</f>
        <v>4205</v>
      </c>
    </row>
    <row r="28" spans="1:18">
      <c r="A28" s="51"/>
      <c r="B28" s="52" t="s">
        <v>49</v>
      </c>
      <c r="C28" s="62"/>
      <c r="D28" s="62"/>
      <c r="E28" s="62"/>
      <c r="F28" s="62"/>
      <c r="G28" s="53">
        <v>0</v>
      </c>
      <c r="H28" s="20"/>
      <c r="I28" s="29"/>
      <c r="J28" s="15"/>
      <c r="K28" s="62"/>
      <c r="L28" s="62"/>
      <c r="M28" s="62"/>
      <c r="N28" s="62"/>
      <c r="O28" s="4"/>
    </row>
    <row r="29" spans="1:18" ht="15.75" thickBot="1">
      <c r="A29" s="54"/>
      <c r="B29" s="55"/>
      <c r="C29" s="63"/>
      <c r="D29" s="63"/>
      <c r="E29" s="63"/>
      <c r="F29" s="63"/>
      <c r="G29" s="56"/>
      <c r="H29" s="24"/>
      <c r="I29" s="30"/>
      <c r="J29" s="19"/>
      <c r="K29" s="63"/>
      <c r="L29" s="63"/>
      <c r="M29" s="63"/>
      <c r="N29" s="63"/>
      <c r="O29" s="8"/>
    </row>
    <row r="30" spans="1:18" ht="15.75" thickBot="1">
      <c r="A30" s="48" t="s">
        <v>57</v>
      </c>
      <c r="B30" s="49" t="s">
        <v>50</v>
      </c>
      <c r="C30" s="50">
        <f>C24+C27</f>
        <v>1296540</v>
      </c>
      <c r="D30" s="50">
        <f>D24+D27</f>
        <v>559</v>
      </c>
      <c r="E30" s="50">
        <f>E24+E27</f>
        <v>2249</v>
      </c>
      <c r="F30" s="50">
        <f>F24+F27</f>
        <v>1397</v>
      </c>
      <c r="G30" s="50">
        <f>G24+G27</f>
        <v>1300745</v>
      </c>
      <c r="H30" s="23"/>
      <c r="I30" s="10" t="s">
        <v>57</v>
      </c>
      <c r="J30" s="18" t="s">
        <v>51</v>
      </c>
      <c r="K30" s="11">
        <f>K24+K27</f>
        <v>1296540</v>
      </c>
      <c r="L30" s="11">
        <f>L24+L27</f>
        <v>559</v>
      </c>
      <c r="M30" s="11">
        <f>M24+M27</f>
        <v>2249</v>
      </c>
      <c r="N30" s="11">
        <f>N24+N27</f>
        <v>1397</v>
      </c>
      <c r="O30" s="11">
        <f>O24+O27</f>
        <v>1300745</v>
      </c>
    </row>
    <row r="31" spans="1:18" ht="15.75" thickBot="1">
      <c r="A31" s="48" t="s">
        <v>56</v>
      </c>
      <c r="B31" s="49" t="s">
        <v>52</v>
      </c>
      <c r="C31" s="50">
        <f>C14+C24</f>
        <v>1090408</v>
      </c>
      <c r="D31" s="50">
        <f>D14+D24</f>
        <v>3500</v>
      </c>
      <c r="E31" s="50">
        <f>E14+E24</f>
        <v>18429</v>
      </c>
      <c r="F31" s="50">
        <f>F14+F24</f>
        <v>2000</v>
      </c>
      <c r="G31" s="50">
        <f>G14+G24</f>
        <v>1114337</v>
      </c>
      <c r="H31" s="23"/>
      <c r="I31" s="10" t="s">
        <v>56</v>
      </c>
      <c r="J31" s="18" t="s">
        <v>64</v>
      </c>
      <c r="K31" s="11">
        <f>K14+K24</f>
        <v>1694390</v>
      </c>
      <c r="L31" s="11">
        <f>L14+L24</f>
        <v>74821</v>
      </c>
      <c r="M31" s="11">
        <f>M14+M24</f>
        <v>125918</v>
      </c>
      <c r="N31" s="11">
        <f>N14+N24</f>
        <v>19208</v>
      </c>
      <c r="O31" s="11">
        <f>O14+O24</f>
        <v>1914337</v>
      </c>
    </row>
    <row r="32" spans="1:18" ht="15.75" thickBot="1">
      <c r="A32" s="48" t="s">
        <v>55</v>
      </c>
      <c r="B32" s="49" t="s">
        <v>53</v>
      </c>
      <c r="C32" s="50">
        <f>C17+C27</f>
        <v>800000</v>
      </c>
      <c r="D32" s="50">
        <f>D17+D27</f>
        <v>71321</v>
      </c>
      <c r="E32" s="50">
        <f>E17+E27</f>
        <v>107489</v>
      </c>
      <c r="F32" s="50">
        <f>F17+F27</f>
        <v>17208</v>
      </c>
      <c r="G32" s="50">
        <f>G17+G27</f>
        <v>996018</v>
      </c>
      <c r="H32" s="23"/>
      <c r="I32" s="10" t="s">
        <v>55</v>
      </c>
      <c r="J32" s="18" t="s">
        <v>65</v>
      </c>
      <c r="K32" s="11">
        <f>K17+K27</f>
        <v>196018</v>
      </c>
      <c r="L32" s="11">
        <f>L17+L27</f>
        <v>0</v>
      </c>
      <c r="M32" s="11">
        <f>M17+M27</f>
        <v>0</v>
      </c>
      <c r="N32" s="11">
        <f>N17+N27</f>
        <v>0</v>
      </c>
      <c r="O32" s="11">
        <f>O17+O27</f>
        <v>196018</v>
      </c>
    </row>
    <row r="33" spans="1:18" ht="15.75" thickBot="1">
      <c r="A33" s="48" t="s">
        <v>54</v>
      </c>
      <c r="B33" s="49" t="s">
        <v>63</v>
      </c>
      <c r="C33" s="50">
        <f>C19+C30</f>
        <v>1890408</v>
      </c>
      <c r="D33" s="50">
        <f>D19+D30</f>
        <v>74821</v>
      </c>
      <c r="E33" s="50">
        <f>E19+E30</f>
        <v>125918</v>
      </c>
      <c r="F33" s="50">
        <f>F19+F30</f>
        <v>19208</v>
      </c>
      <c r="G33" s="50">
        <f>G19+G30</f>
        <v>2110355</v>
      </c>
      <c r="H33" s="23"/>
      <c r="I33" s="10" t="s">
        <v>54</v>
      </c>
      <c r="J33" s="18" t="s">
        <v>66</v>
      </c>
      <c r="K33" s="11">
        <f>K19+K30</f>
        <v>1890408</v>
      </c>
      <c r="L33" s="11">
        <f>L19+L30</f>
        <v>74821</v>
      </c>
      <c r="M33" s="11">
        <f>M19+M30</f>
        <v>125918</v>
      </c>
      <c r="N33" s="11">
        <f>N19+N30</f>
        <v>19208</v>
      </c>
      <c r="O33" s="11">
        <f>O19+O30</f>
        <v>2110355</v>
      </c>
    </row>
    <row r="34" spans="1:18" s="1" customFormat="1">
      <c r="A34" s="57" t="s">
        <v>81</v>
      </c>
      <c r="B34" s="34"/>
      <c r="C34" s="35"/>
      <c r="D34" s="35"/>
      <c r="E34" s="35"/>
      <c r="F34" s="35"/>
      <c r="G34" s="35"/>
      <c r="J34"/>
      <c r="K34" s="35"/>
      <c r="L34" s="35"/>
      <c r="M34" s="35"/>
      <c r="N34" s="35"/>
      <c r="P34"/>
      <c r="Q34"/>
      <c r="R34"/>
    </row>
    <row r="36" spans="1:18" s="1" customFormat="1">
      <c r="A36" s="34"/>
      <c r="B36" s="34"/>
      <c r="C36" s="35"/>
      <c r="D36" s="35"/>
      <c r="E36" s="35"/>
      <c r="F36" s="35"/>
      <c r="G36" s="35"/>
      <c r="K36" s="35"/>
      <c r="L36" s="35"/>
      <c r="M36" s="35"/>
      <c r="N36" s="35"/>
      <c r="P36"/>
      <c r="Q36"/>
      <c r="R36"/>
    </row>
  </sheetData>
  <mergeCells count="9">
    <mergeCell ref="A2:O2"/>
    <mergeCell ref="A4:G4"/>
    <mergeCell ref="I4:O4"/>
    <mergeCell ref="B5:B6"/>
    <mergeCell ref="A5:A6"/>
    <mergeCell ref="C5:G5"/>
    <mergeCell ref="J5:J6"/>
    <mergeCell ref="I5:I6"/>
    <mergeCell ref="K5:O5"/>
  </mergeCells>
  <phoneticPr fontId="5" type="noConversion"/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2.sz.m.-mérleg</vt:lpstr>
      <vt:lpstr>2.a.sz.mérleg-int.bontás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User</cp:lastModifiedBy>
  <cp:lastPrinted>2017-03-03T10:01:04Z</cp:lastPrinted>
  <dcterms:created xsi:type="dcterms:W3CDTF">2014-02-09T07:06:29Z</dcterms:created>
  <dcterms:modified xsi:type="dcterms:W3CDTF">2017-03-03T10:01:09Z</dcterms:modified>
</cp:coreProperties>
</file>