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Költségvetés egybeszerkesztve 2017. novemberével\"/>
    </mc:Choice>
  </mc:AlternateContent>
  <bookViews>
    <workbookView xWindow="0" yWindow="0" windowWidth="24000" windowHeight="9510"/>
  </bookViews>
  <sheets>
    <sheet name="8.sz.m.-műk.-felh.kiad.fel." sheetId="15" r:id="rId1"/>
    <sheet name="8.1.sz.m.-műk.-felh.kiad.köt." sheetId="16" r:id="rId2"/>
    <sheet name="8.1.1.sz.m.-műk.-felh.k.köt Önk" sheetId="5" r:id="rId3"/>
    <sheet name="8.1.2.sz.m.-műk.-felh.k.köt PH" sheetId="6" r:id="rId4"/>
    <sheet name="8.1.3.sz.m.-műk.-felh.k.köt Ovi" sheetId="7" r:id="rId5"/>
    <sheet name="8.1.4.sz.m.-műk.-felh.k.köt MH" sheetId="8" r:id="rId6"/>
    <sheet name="8.2.sz.m.-műk.-felh.kiad.önk.v." sheetId="17" r:id="rId7"/>
    <sheet name="8.2.1.sz.m.-műk.-felh.k.önk.v." sheetId="11" r:id="rId8"/>
    <sheet name="8.2.2.sz.m.-műk.-felh.k.önk.v." sheetId="12" r:id="rId9"/>
    <sheet name="8.2.3.sz.m.-műk.-felh.k.önk.v." sheetId="13" r:id="rId10"/>
    <sheet name="8.2.4.sz.m.-műk.-felh.k.önk.v." sheetId="14" r:id="rId11"/>
    <sheet name="8.3.sz.m.-műk.-felh.kiad.állami" sheetId="10" r:id="rId12"/>
    <sheet name="Munka3" sheetId="3" r:id="rId13"/>
  </sheets>
  <calcPr calcId="162913"/>
</workbook>
</file>

<file path=xl/calcChain.xml><?xml version="1.0" encoding="utf-8"?>
<calcChain xmlns="http://schemas.openxmlformats.org/spreadsheetml/2006/main">
  <c r="J37" i="10" l="1"/>
  <c r="J39" i="10" s="1"/>
  <c r="I37" i="10"/>
  <c r="I39" i="10" s="1"/>
  <c r="H37" i="10"/>
  <c r="L37" i="10" s="1"/>
  <c r="E37" i="10"/>
  <c r="E39" i="10" s="1"/>
  <c r="D37" i="10"/>
  <c r="D39" i="10" s="1"/>
  <c r="C37" i="10"/>
  <c r="G37" i="10" s="1"/>
  <c r="L36" i="10"/>
  <c r="G36" i="10"/>
  <c r="L35" i="10"/>
  <c r="G35" i="10"/>
  <c r="L34" i="10"/>
  <c r="G34" i="10"/>
  <c r="L33" i="10"/>
  <c r="G33" i="10"/>
  <c r="L32" i="10"/>
  <c r="G32" i="10"/>
  <c r="L31" i="10"/>
  <c r="G31" i="10"/>
  <c r="L30" i="10"/>
  <c r="G30" i="10"/>
  <c r="J28" i="10"/>
  <c r="L28" i="10" s="1"/>
  <c r="I28" i="10"/>
  <c r="H28" i="10"/>
  <c r="E28" i="10"/>
  <c r="G28" i="10" s="1"/>
  <c r="D28" i="10"/>
  <c r="C28" i="10"/>
  <c r="L27" i="10"/>
  <c r="G27" i="10"/>
  <c r="L26" i="10"/>
  <c r="G26" i="10"/>
  <c r="L25" i="10"/>
  <c r="G25" i="10"/>
  <c r="J21" i="10"/>
  <c r="J23" i="10" s="1"/>
  <c r="J41" i="10" s="1"/>
  <c r="I21" i="10"/>
  <c r="I23" i="10" s="1"/>
  <c r="I41" i="10" s="1"/>
  <c r="H21" i="10"/>
  <c r="L21" i="10" s="1"/>
  <c r="E21" i="10"/>
  <c r="E23" i="10" s="1"/>
  <c r="E41" i="10" s="1"/>
  <c r="D21" i="10"/>
  <c r="D23" i="10" s="1"/>
  <c r="D41" i="10" s="1"/>
  <c r="C21" i="10"/>
  <c r="G21" i="10" s="1"/>
  <c r="L20" i="10"/>
  <c r="G20" i="10"/>
  <c r="L19" i="10"/>
  <c r="G19" i="10"/>
  <c r="L18" i="10"/>
  <c r="G18" i="10"/>
  <c r="L17" i="10"/>
  <c r="G17" i="10"/>
  <c r="L16" i="10"/>
  <c r="G16" i="10"/>
  <c r="L15" i="10"/>
  <c r="G15" i="10"/>
  <c r="L14" i="10"/>
  <c r="G14" i="10"/>
  <c r="J12" i="10"/>
  <c r="L12" i="10" s="1"/>
  <c r="I12" i="10"/>
  <c r="H12" i="10"/>
  <c r="E12" i="10"/>
  <c r="G12" i="10" s="1"/>
  <c r="D12" i="10"/>
  <c r="C12" i="10"/>
  <c r="L11" i="10"/>
  <c r="G11" i="10"/>
  <c r="L10" i="10"/>
  <c r="G10" i="10"/>
  <c r="L9" i="10"/>
  <c r="G9" i="10"/>
  <c r="L8" i="10"/>
  <c r="G8" i="10"/>
  <c r="L7" i="10"/>
  <c r="G7" i="10"/>
  <c r="K39" i="17"/>
  <c r="J39" i="17"/>
  <c r="I39" i="17"/>
  <c r="L39" i="17" s="1"/>
  <c r="H39" i="17"/>
  <c r="G39" i="17"/>
  <c r="F39" i="17"/>
  <c r="E39" i="17"/>
  <c r="D39" i="17"/>
  <c r="C39" i="17"/>
  <c r="L37" i="17"/>
  <c r="K37" i="17"/>
  <c r="J37" i="17"/>
  <c r="I37" i="17"/>
  <c r="H37" i="17"/>
  <c r="G37" i="17"/>
  <c r="F37" i="17"/>
  <c r="E37" i="17"/>
  <c r="D37" i="17"/>
  <c r="C37" i="17"/>
  <c r="L36" i="17"/>
  <c r="G36" i="17"/>
  <c r="L35" i="17"/>
  <c r="G35" i="17"/>
  <c r="L34" i="17"/>
  <c r="G34" i="17"/>
  <c r="L33" i="17"/>
  <c r="G33" i="17"/>
  <c r="L32" i="17"/>
  <c r="G32" i="17"/>
  <c r="L31" i="17"/>
  <c r="G31" i="17"/>
  <c r="L30" i="17"/>
  <c r="G30" i="17"/>
  <c r="L28" i="17"/>
  <c r="K28" i="17"/>
  <c r="J28" i="17"/>
  <c r="I28" i="17"/>
  <c r="H28" i="17"/>
  <c r="G28" i="17"/>
  <c r="F28" i="17"/>
  <c r="E28" i="17"/>
  <c r="D28" i="17"/>
  <c r="C28" i="17"/>
  <c r="L27" i="17"/>
  <c r="G27" i="17"/>
  <c r="L26" i="17"/>
  <c r="G26" i="17"/>
  <c r="L25" i="17"/>
  <c r="G25" i="17"/>
  <c r="K23" i="17"/>
  <c r="K41" i="17" s="1"/>
  <c r="J23" i="17"/>
  <c r="J41" i="17" s="1"/>
  <c r="F23" i="17"/>
  <c r="F41" i="17" s="1"/>
  <c r="E23" i="17"/>
  <c r="E41" i="17" s="1"/>
  <c r="D23" i="17"/>
  <c r="D41" i="17" s="1"/>
  <c r="L21" i="17"/>
  <c r="J21" i="17"/>
  <c r="I21" i="17"/>
  <c r="H21" i="17"/>
  <c r="G21" i="17"/>
  <c r="E21" i="17"/>
  <c r="D21" i="17"/>
  <c r="C21" i="17"/>
  <c r="L20" i="17"/>
  <c r="G20" i="17"/>
  <c r="L19" i="17"/>
  <c r="G19" i="17"/>
  <c r="L18" i="17"/>
  <c r="G18" i="17"/>
  <c r="L17" i="17"/>
  <c r="G17" i="17"/>
  <c r="L16" i="17"/>
  <c r="G16" i="17"/>
  <c r="L15" i="17"/>
  <c r="G15" i="17"/>
  <c r="L14" i="17"/>
  <c r="G14" i="17"/>
  <c r="K12" i="17"/>
  <c r="J12" i="17"/>
  <c r="I12" i="17"/>
  <c r="I23" i="17" s="1"/>
  <c r="I41" i="17" s="1"/>
  <c r="H12" i="17"/>
  <c r="H23" i="17" s="1"/>
  <c r="F12" i="17"/>
  <c r="E12" i="17"/>
  <c r="D12" i="17"/>
  <c r="C12" i="17"/>
  <c r="C23" i="17" s="1"/>
  <c r="L11" i="17"/>
  <c r="G11" i="17"/>
  <c r="L10" i="17"/>
  <c r="G10" i="17"/>
  <c r="L9" i="17"/>
  <c r="H9" i="17"/>
  <c r="G9" i="17"/>
  <c r="C9" i="17"/>
  <c r="L8" i="17"/>
  <c r="I8" i="17"/>
  <c r="G8" i="17"/>
  <c r="L7" i="17"/>
  <c r="I7" i="17"/>
  <c r="G7" i="17"/>
  <c r="K39" i="16"/>
  <c r="K37" i="16"/>
  <c r="J37" i="16"/>
  <c r="J39" i="16" s="1"/>
  <c r="I37" i="16"/>
  <c r="I39" i="16" s="1"/>
  <c r="H37" i="16"/>
  <c r="L37" i="16" s="1"/>
  <c r="F37" i="16"/>
  <c r="F39" i="16" s="1"/>
  <c r="E37" i="16"/>
  <c r="E39" i="16" s="1"/>
  <c r="D37" i="16"/>
  <c r="D39" i="16" s="1"/>
  <c r="C37" i="16"/>
  <c r="G37" i="16" s="1"/>
  <c r="L36" i="16"/>
  <c r="G36" i="16"/>
  <c r="L35" i="16"/>
  <c r="G35" i="16"/>
  <c r="L34" i="16"/>
  <c r="G34" i="16"/>
  <c r="L33" i="16"/>
  <c r="G33" i="16"/>
  <c r="L32" i="16"/>
  <c r="G32" i="16"/>
  <c r="L31" i="16"/>
  <c r="G31" i="16"/>
  <c r="L30" i="16"/>
  <c r="G30" i="16"/>
  <c r="K28" i="16"/>
  <c r="J28" i="16"/>
  <c r="I28" i="16"/>
  <c r="H28" i="16"/>
  <c r="L28" i="16" s="1"/>
  <c r="F28" i="16"/>
  <c r="E28" i="16"/>
  <c r="D28" i="16"/>
  <c r="L27" i="16"/>
  <c r="G27" i="16"/>
  <c r="L26" i="16"/>
  <c r="G26" i="16"/>
  <c r="L25" i="16"/>
  <c r="G25" i="16"/>
  <c r="C25" i="16"/>
  <c r="C28" i="16" s="1"/>
  <c r="J23" i="16"/>
  <c r="K21" i="16"/>
  <c r="J21" i="16"/>
  <c r="I21" i="16"/>
  <c r="I23" i="16" s="1"/>
  <c r="I41" i="16" s="1"/>
  <c r="H21" i="16"/>
  <c r="H23" i="16" s="1"/>
  <c r="F21" i="16"/>
  <c r="F23" i="16" s="1"/>
  <c r="F41" i="16" s="1"/>
  <c r="E21" i="16"/>
  <c r="E23" i="16" s="1"/>
  <c r="E41" i="16" s="1"/>
  <c r="D21" i="16"/>
  <c r="D23" i="16" s="1"/>
  <c r="D41" i="16" s="1"/>
  <c r="C21" i="16"/>
  <c r="G21" i="16" s="1"/>
  <c r="L20" i="16"/>
  <c r="G20" i="16"/>
  <c r="L19" i="16"/>
  <c r="G19" i="16"/>
  <c r="L18" i="16"/>
  <c r="H18" i="16"/>
  <c r="G18" i="16"/>
  <c r="L17" i="16"/>
  <c r="G17" i="16"/>
  <c r="L16" i="16"/>
  <c r="G16" i="16"/>
  <c r="L15" i="16"/>
  <c r="G15" i="16"/>
  <c r="L14" i="16"/>
  <c r="G14" i="16"/>
  <c r="J12" i="16"/>
  <c r="I12" i="16"/>
  <c r="H12" i="16"/>
  <c r="L12" i="16" s="1"/>
  <c r="F12" i="16"/>
  <c r="E12" i="16"/>
  <c r="L11" i="16"/>
  <c r="G11" i="16"/>
  <c r="L10" i="16"/>
  <c r="G10" i="16"/>
  <c r="K9" i="16"/>
  <c r="K12" i="16" s="1"/>
  <c r="E9" i="16"/>
  <c r="D9" i="16"/>
  <c r="C9" i="16"/>
  <c r="G9" i="16" s="1"/>
  <c r="L8" i="16"/>
  <c r="G8" i="16"/>
  <c r="D8" i="16"/>
  <c r="L7" i="16"/>
  <c r="D7" i="16"/>
  <c r="D12" i="16" s="1"/>
  <c r="I36" i="15"/>
  <c r="I38" i="15" s="1"/>
  <c r="H36" i="15"/>
  <c r="H38" i="15" s="1"/>
  <c r="G36" i="15"/>
  <c r="J36" i="15" s="1"/>
  <c r="E36" i="15"/>
  <c r="E38" i="15" s="1"/>
  <c r="D36" i="15"/>
  <c r="D38" i="15" s="1"/>
  <c r="C36" i="15"/>
  <c r="F36" i="15" s="1"/>
  <c r="J35" i="15"/>
  <c r="F35" i="15"/>
  <c r="J34" i="15"/>
  <c r="F34" i="15"/>
  <c r="J33" i="15"/>
  <c r="F33" i="15"/>
  <c r="J32" i="15"/>
  <c r="F32" i="15"/>
  <c r="J31" i="15"/>
  <c r="F31" i="15"/>
  <c r="J30" i="15"/>
  <c r="F30" i="15"/>
  <c r="J29" i="15"/>
  <c r="F29" i="15"/>
  <c r="J27" i="15"/>
  <c r="I27" i="15"/>
  <c r="H27" i="15"/>
  <c r="G27" i="15"/>
  <c r="F27" i="15"/>
  <c r="E27" i="15"/>
  <c r="D27" i="15"/>
  <c r="C27" i="15"/>
  <c r="J26" i="15"/>
  <c r="F26" i="15"/>
  <c r="J25" i="15"/>
  <c r="F25" i="15"/>
  <c r="J24" i="15"/>
  <c r="F24" i="15"/>
  <c r="I20" i="15"/>
  <c r="I22" i="15" s="1"/>
  <c r="H20" i="15"/>
  <c r="E20" i="15"/>
  <c r="E22" i="15" s="1"/>
  <c r="E40" i="15" s="1"/>
  <c r="D20" i="15"/>
  <c r="D22" i="15" s="1"/>
  <c r="D40" i="15" s="1"/>
  <c r="C20" i="15"/>
  <c r="F20" i="15" s="1"/>
  <c r="J19" i="15"/>
  <c r="F19" i="15"/>
  <c r="J18" i="15"/>
  <c r="F18" i="15"/>
  <c r="G17" i="15"/>
  <c r="J17" i="15" s="1"/>
  <c r="F17" i="15"/>
  <c r="J16" i="15"/>
  <c r="F16" i="15"/>
  <c r="J15" i="15"/>
  <c r="F15" i="15"/>
  <c r="J14" i="15"/>
  <c r="F14" i="15"/>
  <c r="J13" i="15"/>
  <c r="F13" i="15"/>
  <c r="I11" i="15"/>
  <c r="G11" i="15"/>
  <c r="E11" i="15"/>
  <c r="D11" i="15"/>
  <c r="J10" i="15"/>
  <c r="F10" i="15"/>
  <c r="J9" i="15"/>
  <c r="F9" i="15"/>
  <c r="H8" i="15"/>
  <c r="G8" i="15"/>
  <c r="J8" i="15" s="1"/>
  <c r="D8" i="15"/>
  <c r="C8" i="15" s="1"/>
  <c r="H7" i="15"/>
  <c r="J7" i="15" s="1"/>
  <c r="C7" i="15"/>
  <c r="F7" i="15" s="1"/>
  <c r="H6" i="15"/>
  <c r="J6" i="15" s="1"/>
  <c r="C6" i="15"/>
  <c r="F6" i="15" s="1"/>
  <c r="C23" i="10" l="1"/>
  <c r="H23" i="10"/>
  <c r="C39" i="10"/>
  <c r="G39" i="10" s="1"/>
  <c r="H39" i="10"/>
  <c r="L39" i="10" s="1"/>
  <c r="H41" i="17"/>
  <c r="L41" i="17" s="1"/>
  <c r="L23" i="17"/>
  <c r="C41" i="17"/>
  <c r="G41" i="17" s="1"/>
  <c r="G23" i="17"/>
  <c r="G12" i="17"/>
  <c r="L12" i="17"/>
  <c r="K23" i="16"/>
  <c r="K41" i="16" s="1"/>
  <c r="L23" i="16"/>
  <c r="J41" i="16"/>
  <c r="G28" i="16"/>
  <c r="C39" i="16"/>
  <c r="G39" i="16" s="1"/>
  <c r="L21" i="16"/>
  <c r="L9" i="16"/>
  <c r="H39" i="16"/>
  <c r="L39" i="16" s="1"/>
  <c r="C12" i="16"/>
  <c r="G12" i="16" s="1"/>
  <c r="G7" i="16"/>
  <c r="F8" i="15"/>
  <c r="C11" i="15"/>
  <c r="F11" i="15" s="1"/>
  <c r="I40" i="15"/>
  <c r="G20" i="15"/>
  <c r="C38" i="15"/>
  <c r="F38" i="15" s="1"/>
  <c r="G38" i="15"/>
  <c r="J38" i="15" s="1"/>
  <c r="H11" i="15"/>
  <c r="H22" i="15" s="1"/>
  <c r="H40" i="15" s="1"/>
  <c r="L23" i="10" l="1"/>
  <c r="H41" i="10"/>
  <c r="L41" i="10" s="1"/>
  <c r="G23" i="10"/>
  <c r="C41" i="10"/>
  <c r="G41" i="10" s="1"/>
  <c r="H41" i="16"/>
  <c r="L41" i="16" s="1"/>
  <c r="C23" i="16"/>
  <c r="J20" i="15"/>
  <c r="G22" i="15"/>
  <c r="J11" i="15"/>
  <c r="C22" i="15"/>
  <c r="C41" i="16" l="1"/>
  <c r="G41" i="16" s="1"/>
  <c r="G23" i="16"/>
  <c r="F22" i="15"/>
  <c r="C40" i="15"/>
  <c r="F40" i="15" s="1"/>
  <c r="J22" i="15"/>
  <c r="G40" i="15"/>
  <c r="J40" i="15" s="1"/>
  <c r="F36" i="14"/>
  <c r="F38" i="14" s="1"/>
  <c r="E36" i="14"/>
  <c r="D36" i="14"/>
  <c r="C36" i="14"/>
  <c r="G35" i="14"/>
  <c r="G34" i="14"/>
  <c r="G33" i="14"/>
  <c r="G32" i="14"/>
  <c r="G31" i="14"/>
  <c r="G30" i="14"/>
  <c r="G29" i="14"/>
  <c r="F27" i="14"/>
  <c r="E27" i="14"/>
  <c r="D27" i="14"/>
  <c r="C27" i="14"/>
  <c r="G26" i="14"/>
  <c r="G25" i="14"/>
  <c r="G24" i="14"/>
  <c r="E22" i="14"/>
  <c r="F20" i="14"/>
  <c r="E20" i="14"/>
  <c r="D20" i="14"/>
  <c r="C20" i="14"/>
  <c r="G19" i="14"/>
  <c r="G18" i="14"/>
  <c r="G17" i="14"/>
  <c r="G16" i="14"/>
  <c r="G15" i="14"/>
  <c r="G14" i="14"/>
  <c r="G13" i="14"/>
  <c r="F11" i="14"/>
  <c r="E11" i="14"/>
  <c r="D11" i="14"/>
  <c r="C11" i="14"/>
  <c r="G10" i="14"/>
  <c r="G9" i="14"/>
  <c r="G8" i="14"/>
  <c r="G7" i="14"/>
  <c r="G6" i="14"/>
  <c r="E36" i="13"/>
  <c r="D36" i="13"/>
  <c r="C36" i="13"/>
  <c r="F35" i="13"/>
  <c r="F34" i="13"/>
  <c r="F33" i="13"/>
  <c r="F32" i="13"/>
  <c r="F31" i="13"/>
  <c r="F30" i="13"/>
  <c r="F29" i="13"/>
  <c r="E27" i="13"/>
  <c r="D27" i="13"/>
  <c r="C27" i="13"/>
  <c r="F26" i="13"/>
  <c r="F25" i="13"/>
  <c r="F24" i="13"/>
  <c r="E20" i="13"/>
  <c r="D20" i="13"/>
  <c r="C20" i="13"/>
  <c r="F19" i="13"/>
  <c r="F18" i="13"/>
  <c r="F17" i="13"/>
  <c r="F16" i="13"/>
  <c r="F15" i="13"/>
  <c r="F14" i="13"/>
  <c r="F13" i="13"/>
  <c r="E11" i="13"/>
  <c r="D11" i="13"/>
  <c r="C11" i="13"/>
  <c r="F10" i="13"/>
  <c r="F9" i="13"/>
  <c r="F8" i="13"/>
  <c r="F7" i="13"/>
  <c r="F6" i="13"/>
  <c r="E36" i="12"/>
  <c r="D36" i="12"/>
  <c r="D38" i="12" s="1"/>
  <c r="C36" i="12"/>
  <c r="F35" i="12"/>
  <c r="F34" i="12"/>
  <c r="F33" i="12"/>
  <c r="F32" i="12"/>
  <c r="F31" i="12"/>
  <c r="F30" i="12"/>
  <c r="F29" i="12"/>
  <c r="E27" i="12"/>
  <c r="D27" i="12"/>
  <c r="C27" i="12"/>
  <c r="F26" i="12"/>
  <c r="F25" i="12"/>
  <c r="F24" i="12"/>
  <c r="E20" i="12"/>
  <c r="D20" i="12"/>
  <c r="C20" i="12"/>
  <c r="F19" i="12"/>
  <c r="F18" i="12"/>
  <c r="F17" i="12"/>
  <c r="F16" i="12"/>
  <c r="F15" i="12"/>
  <c r="F14" i="12"/>
  <c r="F13" i="12"/>
  <c r="E11" i="12"/>
  <c r="D11" i="12"/>
  <c r="C11" i="12"/>
  <c r="F10" i="12"/>
  <c r="F9" i="12"/>
  <c r="F8" i="12"/>
  <c r="F7" i="12"/>
  <c r="F6" i="12"/>
  <c r="V39" i="11"/>
  <c r="Q38" i="11"/>
  <c r="E38" i="11"/>
  <c r="V37" i="11"/>
  <c r="U36" i="11"/>
  <c r="U38" i="11" s="1"/>
  <c r="T36" i="11"/>
  <c r="S36" i="11"/>
  <c r="S38" i="11" s="1"/>
  <c r="R36" i="11"/>
  <c r="Q36" i="11"/>
  <c r="P36" i="11"/>
  <c r="O36" i="11"/>
  <c r="O38" i="11" s="1"/>
  <c r="N36" i="11"/>
  <c r="M36" i="11"/>
  <c r="M38" i="11" s="1"/>
  <c r="L36" i="11"/>
  <c r="K36" i="11"/>
  <c r="K38" i="11" s="1"/>
  <c r="J36" i="11"/>
  <c r="I36" i="11"/>
  <c r="H36" i="11"/>
  <c r="G36" i="11"/>
  <c r="F36" i="11"/>
  <c r="E36" i="11"/>
  <c r="D36" i="11"/>
  <c r="C36" i="11"/>
  <c r="C38" i="11" s="1"/>
  <c r="V35" i="11"/>
  <c r="V34" i="11"/>
  <c r="V33" i="11"/>
  <c r="V32" i="11"/>
  <c r="V31" i="11"/>
  <c r="V30" i="11"/>
  <c r="V29" i="11"/>
  <c r="V28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I38" i="11" s="1"/>
  <c r="H27" i="11"/>
  <c r="G27" i="11"/>
  <c r="F27" i="11"/>
  <c r="E27" i="11"/>
  <c r="D27" i="11"/>
  <c r="C27" i="11"/>
  <c r="V26" i="11"/>
  <c r="V25" i="11"/>
  <c r="V24" i="11"/>
  <c r="V23" i="11"/>
  <c r="V21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V19" i="11"/>
  <c r="V18" i="11"/>
  <c r="V17" i="11"/>
  <c r="V16" i="11"/>
  <c r="V15" i="11"/>
  <c r="V14" i="11"/>
  <c r="V13" i="11"/>
  <c r="V12" i="11"/>
  <c r="U11" i="11"/>
  <c r="T11" i="11"/>
  <c r="T22" i="11" s="1"/>
  <c r="S11" i="11"/>
  <c r="R11" i="11"/>
  <c r="Q11" i="11"/>
  <c r="P11" i="11"/>
  <c r="P22" i="11" s="1"/>
  <c r="O11" i="11"/>
  <c r="N11" i="11"/>
  <c r="M11" i="11"/>
  <c r="L11" i="11"/>
  <c r="L22" i="11" s="1"/>
  <c r="K11" i="11"/>
  <c r="J11" i="11"/>
  <c r="I11" i="11"/>
  <c r="H11" i="11"/>
  <c r="H22" i="11" s="1"/>
  <c r="G11" i="11"/>
  <c r="F11" i="11"/>
  <c r="E11" i="11"/>
  <c r="D11" i="11"/>
  <c r="D22" i="11" s="1"/>
  <c r="C11" i="11"/>
  <c r="V10" i="11"/>
  <c r="V9" i="11"/>
  <c r="V8" i="11"/>
  <c r="V7" i="11"/>
  <c r="V6" i="11"/>
  <c r="F22" i="11" l="1"/>
  <c r="J22" i="11"/>
  <c r="N22" i="11"/>
  <c r="R22" i="11"/>
  <c r="R40" i="11" s="1"/>
  <c r="C22" i="11"/>
  <c r="G22" i="11"/>
  <c r="K22" i="11"/>
  <c r="K40" i="11" s="1"/>
  <c r="G38" i="11"/>
  <c r="V36" i="11"/>
  <c r="D38" i="11"/>
  <c r="L38" i="11"/>
  <c r="P38" i="11"/>
  <c r="P40" i="11" s="1"/>
  <c r="T38" i="11"/>
  <c r="F11" i="12"/>
  <c r="F27" i="12"/>
  <c r="E38" i="12"/>
  <c r="C22" i="14"/>
  <c r="G20" i="14"/>
  <c r="D22" i="14"/>
  <c r="D38" i="14"/>
  <c r="D40" i="14" s="1"/>
  <c r="G36" i="14"/>
  <c r="E38" i="14"/>
  <c r="E40" i="14"/>
  <c r="V20" i="11"/>
  <c r="V27" i="11"/>
  <c r="G27" i="14"/>
  <c r="D40" i="11"/>
  <c r="L40" i="11"/>
  <c r="T40" i="11"/>
  <c r="E22" i="11"/>
  <c r="E40" i="11" s="1"/>
  <c r="J38" i="11"/>
  <c r="N38" i="11"/>
  <c r="R38" i="11"/>
  <c r="F27" i="13"/>
  <c r="E38" i="13"/>
  <c r="F22" i="14"/>
  <c r="F40" i="14" s="1"/>
  <c r="G11" i="14"/>
  <c r="G22" i="14" s="1"/>
  <c r="C38" i="14"/>
  <c r="C40" i="14" s="1"/>
  <c r="G38" i="14"/>
  <c r="D38" i="13"/>
  <c r="C38" i="13"/>
  <c r="E22" i="13"/>
  <c r="E40" i="13" s="1"/>
  <c r="F11" i="13"/>
  <c r="D22" i="13"/>
  <c r="D40" i="13" s="1"/>
  <c r="C22" i="13"/>
  <c r="F20" i="13"/>
  <c r="F36" i="13"/>
  <c r="C38" i="12"/>
  <c r="E22" i="12"/>
  <c r="D22" i="12"/>
  <c r="D40" i="12" s="1"/>
  <c r="C22" i="12"/>
  <c r="F20" i="12"/>
  <c r="F36" i="12"/>
  <c r="C40" i="11"/>
  <c r="Q22" i="11"/>
  <c r="Q40" i="11" s="1"/>
  <c r="O22" i="11"/>
  <c r="O40" i="11" s="1"/>
  <c r="H40" i="11"/>
  <c r="H38" i="11"/>
  <c r="F38" i="11"/>
  <c r="F40" i="11" s="1"/>
  <c r="G40" i="11"/>
  <c r="U22" i="11"/>
  <c r="U40" i="11" s="1"/>
  <c r="S22" i="11"/>
  <c r="S40" i="11" s="1"/>
  <c r="M22" i="11"/>
  <c r="M40" i="11" s="1"/>
  <c r="I22" i="11"/>
  <c r="I40" i="11" s="1"/>
  <c r="V11" i="11"/>
  <c r="V38" i="11"/>
  <c r="F6" i="6"/>
  <c r="E40" i="12" l="1"/>
  <c r="N40" i="11"/>
  <c r="F38" i="12"/>
  <c r="J40" i="11"/>
  <c r="V22" i="11"/>
  <c r="G40" i="14"/>
  <c r="F38" i="13"/>
  <c r="F22" i="13"/>
  <c r="C40" i="13"/>
  <c r="F40" i="13" s="1"/>
  <c r="F22" i="12"/>
  <c r="C40" i="12"/>
  <c r="F40" i="12" s="1"/>
  <c r="V40" i="11"/>
  <c r="F8" i="6"/>
  <c r="V8" i="5"/>
  <c r="F20" i="8"/>
  <c r="F27" i="8"/>
  <c r="F36" i="8"/>
  <c r="F38" i="8" s="1"/>
  <c r="G7" i="8"/>
  <c r="G8" i="8"/>
  <c r="G9" i="8"/>
  <c r="G10" i="8"/>
  <c r="G13" i="8"/>
  <c r="G14" i="8"/>
  <c r="G15" i="8"/>
  <c r="G16" i="8"/>
  <c r="G17" i="8"/>
  <c r="G18" i="8"/>
  <c r="G19" i="8"/>
  <c r="G24" i="8"/>
  <c r="G25" i="8"/>
  <c r="G26" i="8"/>
  <c r="G29" i="8"/>
  <c r="G30" i="8"/>
  <c r="G31" i="8"/>
  <c r="G32" i="8"/>
  <c r="G33" i="8"/>
  <c r="G34" i="8"/>
  <c r="G35" i="8"/>
  <c r="G6" i="8"/>
  <c r="F11" i="8"/>
  <c r="F36" i="5"/>
  <c r="G36" i="5"/>
  <c r="H36" i="5"/>
  <c r="H38" i="5" s="1"/>
  <c r="I36" i="5"/>
  <c r="J36" i="5"/>
  <c r="K36" i="5"/>
  <c r="L36" i="5"/>
  <c r="L38" i="5" s="1"/>
  <c r="M36" i="5"/>
  <c r="N36" i="5"/>
  <c r="O36" i="5"/>
  <c r="P36" i="5"/>
  <c r="P38" i="5" s="1"/>
  <c r="Q36" i="5"/>
  <c r="R36" i="5"/>
  <c r="S36" i="5"/>
  <c r="T36" i="5"/>
  <c r="T38" i="5" s="1"/>
  <c r="U36" i="5"/>
  <c r="F27" i="5"/>
  <c r="G27" i="5"/>
  <c r="G38" i="5" s="1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F20" i="5"/>
  <c r="G20" i="5"/>
  <c r="H20" i="5"/>
  <c r="H22" i="5" s="1"/>
  <c r="I20" i="5"/>
  <c r="J20" i="5"/>
  <c r="K20" i="5"/>
  <c r="L20" i="5"/>
  <c r="L22" i="5" s="1"/>
  <c r="M20" i="5"/>
  <c r="N20" i="5"/>
  <c r="O20" i="5"/>
  <c r="P20" i="5"/>
  <c r="Q20" i="5"/>
  <c r="R20" i="5"/>
  <c r="S20" i="5"/>
  <c r="T20" i="5"/>
  <c r="T22" i="5" s="1"/>
  <c r="U20" i="5"/>
  <c r="F11" i="5"/>
  <c r="F22" i="5" s="1"/>
  <c r="G11" i="5"/>
  <c r="H11" i="5"/>
  <c r="I11" i="5"/>
  <c r="I22" i="5" s="1"/>
  <c r="J11" i="5"/>
  <c r="J22" i="5" s="1"/>
  <c r="K11" i="5"/>
  <c r="K22" i="5" s="1"/>
  <c r="L11" i="5"/>
  <c r="M11" i="5"/>
  <c r="N11" i="5"/>
  <c r="O11" i="5"/>
  <c r="P11" i="5"/>
  <c r="Q11" i="5"/>
  <c r="R11" i="5"/>
  <c r="S11" i="5"/>
  <c r="T11" i="5"/>
  <c r="U11" i="5"/>
  <c r="E11" i="5"/>
  <c r="C11" i="5"/>
  <c r="V7" i="5"/>
  <c r="V9" i="5"/>
  <c r="V10" i="5"/>
  <c r="V12" i="5"/>
  <c r="V13" i="5"/>
  <c r="V14" i="5"/>
  <c r="V15" i="5"/>
  <c r="V16" i="5"/>
  <c r="V17" i="5"/>
  <c r="V18" i="5"/>
  <c r="V19" i="5"/>
  <c r="V21" i="5"/>
  <c r="V23" i="5"/>
  <c r="V24" i="5"/>
  <c r="V25" i="5"/>
  <c r="V26" i="5"/>
  <c r="V27" i="5" s="1"/>
  <c r="V28" i="5"/>
  <c r="V29" i="5"/>
  <c r="V30" i="5"/>
  <c r="V31" i="5"/>
  <c r="V32" i="5"/>
  <c r="V33" i="5"/>
  <c r="V34" i="5"/>
  <c r="V35" i="5"/>
  <c r="V37" i="5"/>
  <c r="V39" i="5"/>
  <c r="V6" i="5"/>
  <c r="P22" i="5"/>
  <c r="G22" i="5"/>
  <c r="U22" i="5"/>
  <c r="S22" i="5"/>
  <c r="R22" i="5"/>
  <c r="Q22" i="5"/>
  <c r="O22" i="5"/>
  <c r="N22" i="5"/>
  <c r="N40" i="5" s="1"/>
  <c r="M22" i="5"/>
  <c r="R38" i="5"/>
  <c r="N38" i="5"/>
  <c r="J38" i="5"/>
  <c r="U38" i="5"/>
  <c r="U40" i="5"/>
  <c r="S38" i="5"/>
  <c r="Q38" i="5"/>
  <c r="Q40" i="5" s="1"/>
  <c r="O38" i="5"/>
  <c r="M38" i="5"/>
  <c r="K38" i="5"/>
  <c r="I38" i="5"/>
  <c r="F38" i="5"/>
  <c r="M40" i="5"/>
  <c r="E36" i="8"/>
  <c r="D36" i="8"/>
  <c r="C36" i="8"/>
  <c r="E27" i="8"/>
  <c r="D27" i="8"/>
  <c r="C27" i="8"/>
  <c r="E20" i="8"/>
  <c r="E22" i="8" s="1"/>
  <c r="E40" i="8" s="1"/>
  <c r="D20" i="8"/>
  <c r="C20" i="8"/>
  <c r="E11" i="8"/>
  <c r="D11" i="8"/>
  <c r="D22" i="8" s="1"/>
  <c r="C11" i="8"/>
  <c r="C22" i="8" s="1"/>
  <c r="E36" i="7"/>
  <c r="D36" i="7"/>
  <c r="C36" i="7"/>
  <c r="F36" i="7" s="1"/>
  <c r="F35" i="7"/>
  <c r="F34" i="7"/>
  <c r="F33" i="7"/>
  <c r="F32" i="7"/>
  <c r="F31" i="7"/>
  <c r="F30" i="7"/>
  <c r="F29" i="7"/>
  <c r="E27" i="7"/>
  <c r="E38" i="7" s="1"/>
  <c r="D27" i="7"/>
  <c r="C27" i="7"/>
  <c r="F26" i="7"/>
  <c r="F25" i="7"/>
  <c r="F24" i="7"/>
  <c r="E20" i="7"/>
  <c r="D20" i="7"/>
  <c r="C20" i="7"/>
  <c r="F19" i="7"/>
  <c r="F18" i="7"/>
  <c r="F17" i="7"/>
  <c r="F16" i="7"/>
  <c r="F15" i="7"/>
  <c r="F14" i="7"/>
  <c r="F13" i="7"/>
  <c r="E11" i="7"/>
  <c r="E22" i="7" s="1"/>
  <c r="D11" i="7"/>
  <c r="C11" i="7"/>
  <c r="F10" i="7"/>
  <c r="F9" i="7"/>
  <c r="F8" i="7"/>
  <c r="F7" i="7"/>
  <c r="F6" i="7"/>
  <c r="E36" i="6"/>
  <c r="F36" i="6" s="1"/>
  <c r="D36" i="6"/>
  <c r="C36" i="6"/>
  <c r="F35" i="6"/>
  <c r="F34" i="6"/>
  <c r="F33" i="6"/>
  <c r="F32" i="6"/>
  <c r="F31" i="6"/>
  <c r="F30" i="6"/>
  <c r="F29" i="6"/>
  <c r="E27" i="6"/>
  <c r="D27" i="6"/>
  <c r="C27" i="6"/>
  <c r="F27" i="6" s="1"/>
  <c r="F26" i="6"/>
  <c r="F25" i="6"/>
  <c r="F24" i="6"/>
  <c r="E20" i="6"/>
  <c r="E22" i="6" s="1"/>
  <c r="E40" i="6" s="1"/>
  <c r="D20" i="6"/>
  <c r="C20" i="6"/>
  <c r="F19" i="6"/>
  <c r="F18" i="6"/>
  <c r="F17" i="6"/>
  <c r="F16" i="6"/>
  <c r="F15" i="6"/>
  <c r="F14" i="6"/>
  <c r="F13" i="6"/>
  <c r="E11" i="6"/>
  <c r="D11" i="6"/>
  <c r="D22" i="6" s="1"/>
  <c r="C11" i="6"/>
  <c r="F10" i="6"/>
  <c r="F9" i="6"/>
  <c r="F7" i="6"/>
  <c r="E36" i="5"/>
  <c r="D36" i="5"/>
  <c r="C36" i="5"/>
  <c r="E27" i="5"/>
  <c r="D27" i="5"/>
  <c r="D38" i="5" s="1"/>
  <c r="C27" i="5"/>
  <c r="E20" i="5"/>
  <c r="D20" i="5"/>
  <c r="C20" i="5"/>
  <c r="C22" i="5" s="1"/>
  <c r="D11" i="5"/>
  <c r="D38" i="8"/>
  <c r="E38" i="8"/>
  <c r="D22" i="7"/>
  <c r="C38" i="7"/>
  <c r="E38" i="5"/>
  <c r="E40" i="5" s="1"/>
  <c r="C38" i="5"/>
  <c r="E22" i="5"/>
  <c r="D22" i="5"/>
  <c r="F20" i="7"/>
  <c r="E38" i="6"/>
  <c r="D38" i="6"/>
  <c r="T40" i="5" l="1"/>
  <c r="L40" i="5"/>
  <c r="P40" i="5"/>
  <c r="E40" i="7"/>
  <c r="C38" i="6"/>
  <c r="F38" i="6" s="1"/>
  <c r="D40" i="6"/>
  <c r="C38" i="8"/>
  <c r="K40" i="5"/>
  <c r="G20" i="8"/>
  <c r="F20" i="6"/>
  <c r="F27" i="7"/>
  <c r="C22" i="7"/>
  <c r="F22" i="7" s="1"/>
  <c r="O40" i="5"/>
  <c r="D40" i="5"/>
  <c r="S40" i="5"/>
  <c r="D38" i="7"/>
  <c r="I40" i="5"/>
  <c r="F22" i="8"/>
  <c r="F40" i="8" s="1"/>
  <c r="G36" i="8"/>
  <c r="G27" i="8"/>
  <c r="G38" i="8" s="1"/>
  <c r="D40" i="8"/>
  <c r="C40" i="8"/>
  <c r="F11" i="6"/>
  <c r="C40" i="5"/>
  <c r="V36" i="5"/>
  <c r="V20" i="5"/>
  <c r="F40" i="5"/>
  <c r="R40" i="5"/>
  <c r="V11" i="5"/>
  <c r="G40" i="5"/>
  <c r="H40" i="5"/>
  <c r="J40" i="5"/>
  <c r="V38" i="5"/>
  <c r="G11" i="8"/>
  <c r="G22" i="8" s="1"/>
  <c r="F38" i="7"/>
  <c r="D40" i="7"/>
  <c r="F11" i="7"/>
  <c r="C40" i="7"/>
  <c r="C22" i="6"/>
  <c r="V22" i="5" l="1"/>
  <c r="V40" i="5" s="1"/>
  <c r="G40" i="8"/>
  <c r="F40" i="7"/>
  <c r="C40" i="6"/>
  <c r="F40" i="6" s="1"/>
  <c r="F22" i="6"/>
</calcChain>
</file>

<file path=xl/sharedStrings.xml><?xml version="1.0" encoding="utf-8"?>
<sst xmlns="http://schemas.openxmlformats.org/spreadsheetml/2006/main" count="891" uniqueCount="112">
  <si>
    <t>Megnevezés</t>
  </si>
  <si>
    <t>Összesen</t>
  </si>
  <si>
    <t>Rovat- kód</t>
  </si>
  <si>
    <t>e Forint</t>
  </si>
  <si>
    <t>K1</t>
  </si>
  <si>
    <t>K2</t>
  </si>
  <si>
    <t>K3</t>
  </si>
  <si>
    <t>K4</t>
  </si>
  <si>
    <t>K5</t>
  </si>
  <si>
    <t>K911</t>
  </si>
  <si>
    <t>K912</t>
  </si>
  <si>
    <t>K913</t>
  </si>
  <si>
    <t>K914</t>
  </si>
  <si>
    <t>K915</t>
  </si>
  <si>
    <t>K916</t>
  </si>
  <si>
    <t>K917</t>
  </si>
  <si>
    <t>A</t>
  </si>
  <si>
    <t>B</t>
  </si>
  <si>
    <t>Személyi juttatások</t>
  </si>
  <si>
    <t>Munkaadókat terhelő járulékok és SZOCHO</t>
  </si>
  <si>
    <t>Dologi kiadások</t>
  </si>
  <si>
    <t>Ellátottak pénzbeli juttatása</t>
  </si>
  <si>
    <t>Egyéb működési célú kiadások</t>
  </si>
  <si>
    <t>Működési költségvetési kiadások összesen (K1+...+K5)</t>
  </si>
  <si>
    <t>Működési finanszírozási kiadások össz.(K911+…+K917)</t>
  </si>
  <si>
    <t>C</t>
  </si>
  <si>
    <t>Működési kiadások mindösszesen (A+B)</t>
  </si>
  <si>
    <t>Hitel és kölcsöntörlesztés áht.kívülre</t>
  </si>
  <si>
    <t>Belföldi értékpapírok kiadásai</t>
  </si>
  <si>
    <t>Áht.belüli megelőlegezések folyósítása</t>
  </si>
  <si>
    <t>Áht.belüli megelőlegezések visszafizetése</t>
  </si>
  <si>
    <t>Központi, irányítószervi támogatás folyósítása</t>
  </si>
  <si>
    <t>Pénzeszközök betétként elhelyezkedése</t>
  </si>
  <si>
    <t>Pénzügyi lízing kiadásai</t>
  </si>
  <si>
    <t>K6</t>
  </si>
  <si>
    <t>K7</t>
  </si>
  <si>
    <t>K8</t>
  </si>
  <si>
    <t>Beruházások</t>
  </si>
  <si>
    <t>Felújítások</t>
  </si>
  <si>
    <t>Egyéb felhalmozási célú kiadások</t>
  </si>
  <si>
    <t>D</t>
  </si>
  <si>
    <t>Felhalmozási költségvetési kiadások össz.(K6+K7+K8)</t>
  </si>
  <si>
    <t>E</t>
  </si>
  <si>
    <t>Felhalmozási finanszírozási kiad.össz.(K911+…+K917)</t>
  </si>
  <si>
    <t>F</t>
  </si>
  <si>
    <t>Felhalmozásikiadások mindösszesen (D+E)</t>
  </si>
  <si>
    <t>G</t>
  </si>
  <si>
    <t>Költségvetési kiadások mindeösszesen (C+F)</t>
  </si>
  <si>
    <t>Civil szervezetek támogatása</t>
  </si>
  <si>
    <t>Kötelező feladatok</t>
  </si>
  <si>
    <t>Önként váll.felad.</t>
  </si>
  <si>
    <t>Állami feladatok</t>
  </si>
  <si>
    <t>8. sz.melléklet</t>
  </si>
  <si>
    <t>Önkormány- zat</t>
  </si>
  <si>
    <t>Polg.    Hivatal</t>
  </si>
  <si>
    <t>Óvoda</t>
  </si>
  <si>
    <t>Műv.Ház</t>
  </si>
  <si>
    <t>8. 1.sz.melléklet</t>
  </si>
  <si>
    <t>Kötelező feladat</t>
  </si>
  <si>
    <t>Orvosi ügyelet</t>
  </si>
  <si>
    <t>Foglalko-zás eü.</t>
  </si>
  <si>
    <t>Önkormányza- tok és hivatalok jogalkotó és igazgazási tev.</t>
  </si>
  <si>
    <t>Város és Községgazdál- kodás</t>
  </si>
  <si>
    <t>Iskolai intézményi étkeztetés</t>
  </si>
  <si>
    <t>Közfoglalkoz- tatás</t>
  </si>
  <si>
    <t>Közvilágítás</t>
  </si>
  <si>
    <t>Szennyvíz elvezetés és kezelés</t>
  </si>
  <si>
    <t>Hulladékgaz- dálkodás</t>
  </si>
  <si>
    <t>Segélyek</t>
  </si>
  <si>
    <t>Szociális ellátások</t>
  </si>
  <si>
    <t>Állat egészségügy</t>
  </si>
  <si>
    <t>Folyóirat kiadás</t>
  </si>
  <si>
    <t>Lakó és nem lakóingatlan bérbeadás</t>
  </si>
  <si>
    <t>Járóbeteg ellátás (egészségház)</t>
  </si>
  <si>
    <t>Beruházá- sok</t>
  </si>
  <si>
    <t>Egészségügyi ellátások</t>
  </si>
  <si>
    <t>8. 1.2.sz.melléklet</t>
  </si>
  <si>
    <t>8. 1.1.sz.melléklet</t>
  </si>
  <si>
    <t>Adó,- vám,- és jövedéki igazgatás</t>
  </si>
  <si>
    <t>Közterület rendjének fenntartása</t>
  </si>
  <si>
    <t>Működési költségvetési kiadások össz. (K1+...+K5)</t>
  </si>
  <si>
    <t>Működési finanszírozási k.össz.(K911+…+K917)</t>
  </si>
  <si>
    <t>Felhalmozási finanszírozási k.össz.(K911+…+K917)</t>
  </si>
  <si>
    <t>Felhalmozási költségvetési k. össz.(K6+K7+K8)</t>
  </si>
  <si>
    <t>8. 1.3.sz.melléklet</t>
  </si>
  <si>
    <t>Nemzetiségi óvodai nevfelés, ellátás szakmai feladatai</t>
  </si>
  <si>
    <t>Óvodai intézményi étkezés</t>
  </si>
  <si>
    <t>Felnőtt intézményi étkezés</t>
  </si>
  <si>
    <t>8. 1.4.sz.melléklet</t>
  </si>
  <si>
    <t>Önként vállalt feladat</t>
  </si>
  <si>
    <t>8. 2.sz.melléklet</t>
  </si>
  <si>
    <t>8. 3.sz.melléklet</t>
  </si>
  <si>
    <t>Állami (államigazgatási) feladat</t>
  </si>
  <si>
    <t>Közművelő -dés</t>
  </si>
  <si>
    <t>Rendezvé -nyek</t>
  </si>
  <si>
    <t>Ingatlan bérbeadás</t>
  </si>
  <si>
    <t>Könyvtári szolgáltatás</t>
  </si>
  <si>
    <t>Pilisborosjenő Község Önkormányzatának 2017. évi működési és felhalmozási kiadásainak előirányzatai feladatonként</t>
  </si>
  <si>
    <t>Pilisborosjenő Község Önkormányzatának 2017. évi működési és felhalmozási kiadásainak előirányzatai intézményenként</t>
  </si>
  <si>
    <t>Pilisborosjenő Község Önkormányzatának 2017. évi működési és felhalmozási kiadásainak előirányzatai (Önkormányzat)</t>
  </si>
  <si>
    <t>Finanszírozási kiadások</t>
  </si>
  <si>
    <t>Pilisborosjenői Polgármesteri Hivatal 2017. évi működési-felhalmozási kidások előirányzatai</t>
  </si>
  <si>
    <t>Pilisborosjenői Mesevölgy Óvoda 2017. évi működési-felhalmozási kiadások előirányzatai</t>
  </si>
  <si>
    <t>Reichel József Művelődési Ház és Könyvtár 2017. évi működési-felhalmozási kiadások előirányzatai</t>
  </si>
  <si>
    <t>8.2.3.sz.melléklet</t>
  </si>
  <si>
    <t>8.2.4.sz.melléklet</t>
  </si>
  <si>
    <t>8.2.2.sz.melléklet</t>
  </si>
  <si>
    <t>8.2.1.sz.melléklet</t>
  </si>
  <si>
    <t>Pilisborosjenő, 2017. március 2.</t>
  </si>
  <si>
    <t>2017. évi eredeti ei.</t>
  </si>
  <si>
    <t>2017. évi módosított ei.</t>
  </si>
  <si>
    <t>Pilisborosjenő, 2017. november 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</si>
</sst>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1" fillId="0" borderId="6" xfId="0" applyFont="1" applyBorder="1"/>
    <xf numFmtId="0" fontId="0" fillId="0" borderId="9" xfId="0" applyBorder="1"/>
    <xf numFmtId="0" fontId="0" fillId="0" borderId="10" xfId="0" applyBorder="1"/>
    <xf numFmtId="0" fontId="4" fillId="0" borderId="0" xfId="0" applyFont="1" applyAlignment="1">
      <alignment horizontal="right"/>
    </xf>
    <xf numFmtId="0" fontId="0" fillId="0" borderId="11" xfId="0" applyBorder="1"/>
    <xf numFmtId="0" fontId="0" fillId="0" borderId="12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0" fillId="0" borderId="12" xfId="0" applyNumberFormat="1" applyBorder="1"/>
    <xf numFmtId="3" fontId="1" fillId="0" borderId="13" xfId="0" applyNumberFormat="1" applyFont="1" applyBorder="1"/>
    <xf numFmtId="3" fontId="2" fillId="0" borderId="14" xfId="0" applyNumberFormat="1" applyFont="1" applyBorder="1" applyAlignment="1">
      <alignment horizontal="center" vertical="center" wrapText="1"/>
    </xf>
    <xf numFmtId="3" fontId="0" fillId="0" borderId="1" xfId="0" applyNumberFormat="1" applyFont="1" applyBorder="1"/>
    <xf numFmtId="3" fontId="1" fillId="0" borderId="15" xfId="0" applyNumberFormat="1" applyFont="1" applyBorder="1"/>
    <xf numFmtId="3" fontId="1" fillId="0" borderId="6" xfId="0" applyNumberFormat="1" applyFont="1" applyBorder="1"/>
    <xf numFmtId="3" fontId="1" fillId="0" borderId="14" xfId="0" applyNumberFormat="1" applyFont="1" applyBorder="1"/>
    <xf numFmtId="0" fontId="0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/>
    <xf numFmtId="3" fontId="1" fillId="0" borderId="16" xfId="0" applyNumberFormat="1" applyFont="1" applyBorder="1"/>
    <xf numFmtId="3" fontId="0" fillId="0" borderId="1" xfId="0" applyNumberFormat="1" applyBorder="1"/>
    <xf numFmtId="3" fontId="0" fillId="0" borderId="8" xfId="0" applyNumberFormat="1" applyBorder="1"/>
    <xf numFmtId="3" fontId="1" fillId="0" borderId="17" xfId="0" applyNumberFormat="1" applyFont="1" applyBorder="1"/>
    <xf numFmtId="3" fontId="0" fillId="0" borderId="4" xfId="0" applyNumberFormat="1" applyBorder="1"/>
    <xf numFmtId="3" fontId="0" fillId="0" borderId="8" xfId="0" applyNumberFormat="1" applyFont="1" applyBorder="1"/>
    <xf numFmtId="3" fontId="1" fillId="0" borderId="18" xfId="0" applyNumberFormat="1" applyFont="1" applyBorder="1"/>
    <xf numFmtId="3" fontId="1" fillId="0" borderId="0" xfId="0" applyNumberFormat="1" applyFont="1"/>
    <xf numFmtId="0" fontId="2" fillId="0" borderId="19" xfId="0" applyFont="1" applyBorder="1" applyAlignment="1">
      <alignment horizontal="center" vertical="center" wrapText="1"/>
    </xf>
    <xf numFmtId="3" fontId="0" fillId="0" borderId="20" xfId="0" applyNumberFormat="1" applyBorder="1"/>
    <xf numFmtId="3" fontId="0" fillId="0" borderId="21" xfId="0" applyNumberFormat="1" applyBorder="1"/>
    <xf numFmtId="3" fontId="1" fillId="0" borderId="19" xfId="0" applyNumberFormat="1" applyFont="1" applyBorder="1"/>
    <xf numFmtId="3" fontId="0" fillId="0" borderId="22" xfId="0" applyNumberFormat="1" applyBorder="1"/>
    <xf numFmtId="3" fontId="0" fillId="0" borderId="21" xfId="0" applyNumberFormat="1" applyFont="1" applyBorder="1"/>
    <xf numFmtId="3" fontId="0" fillId="0" borderId="23" xfId="0" applyNumberFormat="1" applyFont="1" applyBorder="1"/>
    <xf numFmtId="3" fontId="0" fillId="0" borderId="24" xfId="0" applyNumberFormat="1" applyBorder="1"/>
    <xf numFmtId="0" fontId="5" fillId="0" borderId="6" xfId="0" applyFont="1" applyBorder="1" applyAlignment="1">
      <alignment horizontal="center" vertical="center" wrapText="1"/>
    </xf>
    <xf numFmtId="3" fontId="0" fillId="0" borderId="23" xfId="0" applyNumberFormat="1" applyBorder="1"/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11" xfId="0" applyFill="1" applyBorder="1"/>
    <xf numFmtId="0" fontId="0" fillId="0" borderId="12" xfId="0" applyFill="1" applyBorder="1"/>
    <xf numFmtId="3" fontId="0" fillId="0" borderId="12" xfId="0" applyNumberFormat="1" applyFill="1" applyBorder="1"/>
    <xf numFmtId="3" fontId="1" fillId="0" borderId="13" xfId="0" applyNumberFormat="1" applyFont="1" applyFill="1" applyBorder="1"/>
    <xf numFmtId="0" fontId="0" fillId="0" borderId="0" xfId="0" applyFill="1"/>
    <xf numFmtId="0" fontId="0" fillId="0" borderId="2" xfId="0" applyFill="1" applyBorder="1"/>
    <xf numFmtId="0" fontId="0" fillId="0" borderId="1" xfId="0" applyFill="1" applyBorder="1"/>
    <xf numFmtId="3" fontId="0" fillId="0" borderId="1" xfId="0" applyNumberFormat="1" applyFill="1" applyBorder="1"/>
    <xf numFmtId="3" fontId="1" fillId="0" borderId="15" xfId="0" applyNumberFormat="1" applyFont="1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7" xfId="0" applyBorder="1"/>
    <xf numFmtId="3" fontId="0" fillId="0" borderId="27" xfId="0" applyNumberFormat="1" applyBorder="1"/>
    <xf numFmtId="3" fontId="0" fillId="0" borderId="28" xfId="0" applyNumberFormat="1" applyBorder="1"/>
    <xf numFmtId="3" fontId="1" fillId="0" borderId="29" xfId="0" applyNumberFormat="1" applyFont="1" applyBorder="1"/>
    <xf numFmtId="3" fontId="0" fillId="0" borderId="0" xfId="0" applyNumberFormat="1" applyFill="1"/>
    <xf numFmtId="3" fontId="0" fillId="0" borderId="0" xfId="0" applyNumberFormat="1" applyFont="1" applyFill="1" applyAlignment="1">
      <alignment horizontal="right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4" xfId="0" applyFill="1" applyBorder="1"/>
    <xf numFmtId="3" fontId="0" fillId="0" borderId="4" xfId="0" applyNumberFormat="1" applyFill="1" applyBorder="1"/>
    <xf numFmtId="3" fontId="0" fillId="0" borderId="22" xfId="0" applyNumberFormat="1" applyFill="1" applyBorder="1"/>
    <xf numFmtId="3" fontId="0" fillId="0" borderId="4" xfId="0" applyNumberFormat="1" applyFont="1" applyFill="1" applyBorder="1"/>
    <xf numFmtId="3" fontId="0" fillId="0" borderId="21" xfId="0" applyNumberFormat="1" applyFill="1" applyBorder="1"/>
    <xf numFmtId="3" fontId="0" fillId="0" borderId="1" xfId="0" applyNumberFormat="1" applyFont="1" applyFill="1" applyBorder="1"/>
    <xf numFmtId="0" fontId="0" fillId="0" borderId="7" xfId="0" applyFill="1" applyBorder="1"/>
    <xf numFmtId="0" fontId="0" fillId="0" borderId="8" xfId="0" applyFill="1" applyBorder="1"/>
    <xf numFmtId="3" fontId="0" fillId="0" borderId="8" xfId="0" applyNumberFormat="1" applyFill="1" applyBorder="1"/>
    <xf numFmtId="3" fontId="0" fillId="0" borderId="23" xfId="0" applyNumberFormat="1" applyFill="1" applyBorder="1"/>
    <xf numFmtId="3" fontId="0" fillId="0" borderId="8" xfId="0" applyNumberFormat="1" applyFont="1" applyFill="1" applyBorder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/>
    <xf numFmtId="3" fontId="1" fillId="0" borderId="6" xfId="0" applyNumberFormat="1" applyFont="1" applyFill="1" applyBorder="1"/>
    <xf numFmtId="0" fontId="0" fillId="0" borderId="10" xfId="0" applyFill="1" applyBorder="1"/>
    <xf numFmtId="3" fontId="0" fillId="0" borderId="10" xfId="0" applyNumberFormat="1" applyFill="1" applyBorder="1"/>
    <xf numFmtId="3" fontId="0" fillId="0" borderId="24" xfId="0" applyNumberFormat="1" applyFill="1" applyBorder="1"/>
    <xf numFmtId="3" fontId="0" fillId="0" borderId="10" xfId="0" applyNumberFormat="1" applyFont="1" applyFill="1" applyBorder="1"/>
    <xf numFmtId="0" fontId="1" fillId="0" borderId="6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0" xfId="0" applyNumberFormat="1" applyFont="1" applyFill="1"/>
    <xf numFmtId="3" fontId="2" fillId="0" borderId="14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/>
    <xf numFmtId="0" fontId="0" fillId="0" borderId="0" xfId="0" applyFont="1" applyFill="1"/>
    <xf numFmtId="0" fontId="0" fillId="0" borderId="9" xfId="0" applyFill="1" applyBorder="1"/>
    <xf numFmtId="3" fontId="1" fillId="0" borderId="14" xfId="0" applyNumberFormat="1" applyFont="1" applyFill="1" applyBorder="1"/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10" fillId="0" borderId="9" xfId="0" applyFont="1" applyFill="1" applyBorder="1"/>
    <xf numFmtId="0" fontId="1" fillId="0" borderId="0" xfId="0" applyFont="1" applyAlignment="1">
      <alignment horizontal="center"/>
    </xf>
    <xf numFmtId="3" fontId="9" fillId="0" borderId="30" xfId="0" applyNumberFormat="1" applyFont="1" applyBorder="1" applyAlignment="1">
      <alignment horizontal="center"/>
    </xf>
    <xf numFmtId="3" fontId="9" fillId="0" borderId="31" xfId="0" applyNumberFormat="1" applyFont="1" applyBorder="1" applyAlignment="1">
      <alignment horizontal="center"/>
    </xf>
    <xf numFmtId="3" fontId="9" fillId="0" borderId="32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25" zoomScaleNormal="100" workbookViewId="0">
      <selection activeCell="F15" sqref="F15"/>
    </sheetView>
  </sheetViews>
  <sheetFormatPr defaultRowHeight="15" x14ac:dyDescent="0.25"/>
  <cols>
    <col min="1" max="1" width="11" customWidth="1"/>
    <col min="2" max="2" width="48.5703125" customWidth="1"/>
    <col min="3" max="3" width="15.85546875" style="16" customWidth="1"/>
    <col min="4" max="4" width="14" style="16" customWidth="1"/>
    <col min="5" max="5" width="13.85546875" style="16" customWidth="1"/>
    <col min="6" max="6" width="13.28515625" style="37" customWidth="1"/>
    <col min="7" max="7" width="15.85546875" style="16" customWidth="1"/>
    <col min="8" max="8" width="14" style="16" customWidth="1"/>
    <col min="9" max="9" width="13.85546875" style="16" customWidth="1"/>
    <col min="10" max="10" width="13.28515625" style="37" customWidth="1"/>
  </cols>
  <sheetData>
    <row r="1" spans="1:10" x14ac:dyDescent="0.25">
      <c r="F1" s="17"/>
      <c r="J1" s="17" t="s">
        <v>52</v>
      </c>
    </row>
    <row r="2" spans="1:10" x14ac:dyDescent="0.25">
      <c r="A2" s="102" t="s">
        <v>97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.75" thickBot="1" x14ac:dyDescent="0.3">
      <c r="A3" s="100"/>
      <c r="B3" s="100"/>
      <c r="C3" s="100"/>
      <c r="D3" s="100"/>
      <c r="E3" s="100"/>
      <c r="F3" s="100"/>
      <c r="G3" s="100"/>
      <c r="H3" s="100"/>
      <c r="I3" s="100"/>
      <c r="J3" s="17" t="s">
        <v>3</v>
      </c>
    </row>
    <row r="4" spans="1:10" ht="15.75" thickBot="1" x14ac:dyDescent="0.3">
      <c r="A4" s="107" t="s">
        <v>2</v>
      </c>
      <c r="B4" s="108" t="s">
        <v>0</v>
      </c>
      <c r="C4" s="103" t="s">
        <v>109</v>
      </c>
      <c r="D4" s="104"/>
      <c r="E4" s="104"/>
      <c r="F4" s="105"/>
      <c r="G4" s="103" t="s">
        <v>110</v>
      </c>
      <c r="H4" s="104"/>
      <c r="I4" s="104"/>
      <c r="J4" s="105"/>
    </row>
    <row r="5" spans="1:10" ht="33" customHeight="1" thickBot="1" x14ac:dyDescent="0.3">
      <c r="A5" s="109"/>
      <c r="B5" s="110"/>
      <c r="C5" s="7" t="s">
        <v>49</v>
      </c>
      <c r="D5" s="7" t="s">
        <v>50</v>
      </c>
      <c r="E5" s="38" t="s">
        <v>51</v>
      </c>
      <c r="F5" s="20" t="s">
        <v>1</v>
      </c>
      <c r="G5" s="7" t="s">
        <v>49</v>
      </c>
      <c r="H5" s="7" t="s">
        <v>50</v>
      </c>
      <c r="I5" s="38" t="s">
        <v>51</v>
      </c>
      <c r="J5" s="20" t="s">
        <v>1</v>
      </c>
    </row>
    <row r="6" spans="1:10" s="54" customFormat="1" x14ac:dyDescent="0.25">
      <c r="A6" s="50" t="s">
        <v>4</v>
      </c>
      <c r="B6" s="51" t="s">
        <v>18</v>
      </c>
      <c r="C6" s="52">
        <f>175991-3259</f>
        <v>172732</v>
      </c>
      <c r="D6" s="52">
        <v>3259</v>
      </c>
      <c r="E6" s="52">
        <v>0</v>
      </c>
      <c r="F6" s="53">
        <f>C6+D6+E6</f>
        <v>175991</v>
      </c>
      <c r="G6" s="52">
        <v>183663</v>
      </c>
      <c r="H6" s="52">
        <f>3259+781</f>
        <v>4040</v>
      </c>
      <c r="I6" s="52">
        <v>0</v>
      </c>
      <c r="J6" s="53">
        <f>G6+H6+I6</f>
        <v>187703</v>
      </c>
    </row>
    <row r="7" spans="1:10" s="54" customFormat="1" x14ac:dyDescent="0.25">
      <c r="A7" s="55" t="s">
        <v>5</v>
      </c>
      <c r="B7" s="56" t="s">
        <v>19</v>
      </c>
      <c r="C7" s="57">
        <f>39219-747</f>
        <v>38472</v>
      </c>
      <c r="D7" s="57">
        <v>747</v>
      </c>
      <c r="E7" s="57">
        <v>0</v>
      </c>
      <c r="F7" s="58">
        <f t="shared" ref="F7:F40" si="0">C7+D7+E7</f>
        <v>39219</v>
      </c>
      <c r="G7" s="57">
        <v>40446</v>
      </c>
      <c r="H7" s="57">
        <f>747+172</f>
        <v>919</v>
      </c>
      <c r="I7" s="57">
        <v>0</v>
      </c>
      <c r="J7" s="58">
        <f t="shared" ref="J7:J10" si="1">G7+H7+I7</f>
        <v>41365</v>
      </c>
    </row>
    <row r="8" spans="1:10" s="54" customFormat="1" x14ac:dyDescent="0.25">
      <c r="A8" s="55" t="s">
        <v>6</v>
      </c>
      <c r="B8" s="56" t="s">
        <v>20</v>
      </c>
      <c r="C8" s="57">
        <f>150900-D8</f>
        <v>143050</v>
      </c>
      <c r="D8" s="57">
        <f>3048+1370+50+2004+1378</f>
        <v>7850</v>
      </c>
      <c r="E8" s="57">
        <v>0</v>
      </c>
      <c r="F8" s="58">
        <f t="shared" si="0"/>
        <v>150900</v>
      </c>
      <c r="G8" s="57">
        <f>154954+340</f>
        <v>155294</v>
      </c>
      <c r="H8" s="57">
        <f>3048+1370+50+2004+1378</f>
        <v>7850</v>
      </c>
      <c r="I8" s="57">
        <v>0</v>
      </c>
      <c r="J8" s="58">
        <f t="shared" si="1"/>
        <v>163144</v>
      </c>
    </row>
    <row r="9" spans="1:10" s="54" customFormat="1" x14ac:dyDescent="0.25">
      <c r="A9" s="55" t="s">
        <v>7</v>
      </c>
      <c r="B9" s="56" t="s">
        <v>21</v>
      </c>
      <c r="C9" s="57">
        <v>15300</v>
      </c>
      <c r="D9" s="57">
        <v>6035</v>
      </c>
      <c r="E9" s="57">
        <v>0</v>
      </c>
      <c r="F9" s="58">
        <f t="shared" si="0"/>
        <v>21335</v>
      </c>
      <c r="G9" s="57">
        <v>15300</v>
      </c>
      <c r="H9" s="57">
        <v>6675</v>
      </c>
      <c r="I9" s="57">
        <v>0</v>
      </c>
      <c r="J9" s="58">
        <f t="shared" si="1"/>
        <v>21975</v>
      </c>
    </row>
    <row r="10" spans="1:10" s="54" customFormat="1" ht="15.75" thickBot="1" x14ac:dyDescent="0.3">
      <c r="A10" s="55" t="s">
        <v>8</v>
      </c>
      <c r="B10" s="56" t="s">
        <v>22</v>
      </c>
      <c r="C10" s="57">
        <v>6848</v>
      </c>
      <c r="D10" s="57">
        <v>223504</v>
      </c>
      <c r="E10" s="57">
        <v>0</v>
      </c>
      <c r="F10" s="58">
        <f t="shared" si="0"/>
        <v>230352</v>
      </c>
      <c r="G10" s="57">
        <v>6848</v>
      </c>
      <c r="H10" s="57">
        <v>229707</v>
      </c>
      <c r="I10" s="57">
        <v>0</v>
      </c>
      <c r="J10" s="58">
        <f t="shared" si="1"/>
        <v>236555</v>
      </c>
    </row>
    <row r="11" spans="1:10" ht="15.75" thickBot="1" x14ac:dyDescent="0.3">
      <c r="A11" s="26" t="s">
        <v>16</v>
      </c>
      <c r="B11" s="10" t="s">
        <v>23</v>
      </c>
      <c r="C11" s="23">
        <f>SUM(C6:C10)</f>
        <v>376402</v>
      </c>
      <c r="D11" s="23">
        <f>SUM(D6:D10)</f>
        <v>241395</v>
      </c>
      <c r="E11" s="23">
        <f>SUM(E6:E10)</f>
        <v>0</v>
      </c>
      <c r="F11" s="24">
        <f>C11+D11+E11</f>
        <v>617797</v>
      </c>
      <c r="G11" s="23">
        <f>SUM(G6:G10)</f>
        <v>401551</v>
      </c>
      <c r="H11" s="23">
        <f>SUM(H6:H10)</f>
        <v>249191</v>
      </c>
      <c r="I11" s="23">
        <f>SUM(I6:I10)</f>
        <v>0</v>
      </c>
      <c r="J11" s="24">
        <f>G11+H11+I11</f>
        <v>650742</v>
      </c>
    </row>
    <row r="12" spans="1:10" x14ac:dyDescent="0.25">
      <c r="A12" s="3"/>
      <c r="B12" s="4"/>
      <c r="C12" s="34"/>
      <c r="D12" s="34"/>
      <c r="E12" s="34"/>
      <c r="F12" s="33"/>
      <c r="G12" s="34"/>
      <c r="H12" s="34"/>
      <c r="I12" s="34"/>
      <c r="J12" s="33"/>
    </row>
    <row r="13" spans="1:10" x14ac:dyDescent="0.25">
      <c r="A13" s="2" t="s">
        <v>9</v>
      </c>
      <c r="B13" s="1" t="s">
        <v>27</v>
      </c>
      <c r="C13" s="31">
        <v>0</v>
      </c>
      <c r="D13" s="31">
        <v>0</v>
      </c>
      <c r="E13" s="31">
        <v>0</v>
      </c>
      <c r="F13" s="33">
        <f t="shared" si="0"/>
        <v>0</v>
      </c>
      <c r="G13" s="31">
        <v>0</v>
      </c>
      <c r="H13" s="31">
        <v>0</v>
      </c>
      <c r="I13" s="31">
        <v>0</v>
      </c>
      <c r="J13" s="33">
        <f t="shared" ref="J13:J19" si="2">G13+H13+I13</f>
        <v>0</v>
      </c>
    </row>
    <row r="14" spans="1:10" x14ac:dyDescent="0.25">
      <c r="A14" s="2" t="s">
        <v>10</v>
      </c>
      <c r="B14" s="1" t="s">
        <v>28</v>
      </c>
      <c r="C14" s="31">
        <v>0</v>
      </c>
      <c r="D14" s="31">
        <v>0</v>
      </c>
      <c r="E14" s="31">
        <v>0</v>
      </c>
      <c r="F14" s="33">
        <f t="shared" si="0"/>
        <v>0</v>
      </c>
      <c r="G14" s="31">
        <v>0</v>
      </c>
      <c r="H14" s="31">
        <v>245000</v>
      </c>
      <c r="I14" s="31">
        <v>0</v>
      </c>
      <c r="J14" s="33">
        <f t="shared" si="2"/>
        <v>245000</v>
      </c>
    </row>
    <row r="15" spans="1:10" x14ac:dyDescent="0.25">
      <c r="A15" s="2" t="s">
        <v>11</v>
      </c>
      <c r="B15" s="1" t="s">
        <v>29</v>
      </c>
      <c r="C15" s="31">
        <v>0</v>
      </c>
      <c r="D15" s="31">
        <v>0</v>
      </c>
      <c r="E15" s="31">
        <v>0</v>
      </c>
      <c r="F15" s="33">
        <f t="shared" si="0"/>
        <v>0</v>
      </c>
      <c r="G15" s="31">
        <v>0</v>
      </c>
      <c r="H15" s="31">
        <v>0</v>
      </c>
      <c r="I15" s="31">
        <v>0</v>
      </c>
      <c r="J15" s="33">
        <f t="shared" si="2"/>
        <v>0</v>
      </c>
    </row>
    <row r="16" spans="1:10" x14ac:dyDescent="0.25">
      <c r="A16" s="2" t="s">
        <v>12</v>
      </c>
      <c r="B16" s="1" t="s">
        <v>30</v>
      </c>
      <c r="C16" s="31">
        <v>0</v>
      </c>
      <c r="D16" s="31">
        <v>0</v>
      </c>
      <c r="E16" s="31">
        <v>0</v>
      </c>
      <c r="F16" s="22">
        <f t="shared" si="0"/>
        <v>0</v>
      </c>
      <c r="G16" s="31">
        <v>7059</v>
      </c>
      <c r="H16" s="31">
        <v>0</v>
      </c>
      <c r="I16" s="31">
        <v>0</v>
      </c>
      <c r="J16" s="22">
        <f t="shared" si="2"/>
        <v>7059</v>
      </c>
    </row>
    <row r="17" spans="1:10" s="25" customFormat="1" x14ac:dyDescent="0.25">
      <c r="A17" s="2" t="s">
        <v>13</v>
      </c>
      <c r="B17" s="1" t="s">
        <v>31</v>
      </c>
      <c r="C17" s="21">
        <v>191813</v>
      </c>
      <c r="D17" s="21">
        <v>0</v>
      </c>
      <c r="E17" s="21">
        <v>0</v>
      </c>
      <c r="F17" s="22">
        <f t="shared" si="0"/>
        <v>191813</v>
      </c>
      <c r="G17" s="21">
        <f>201832+340</f>
        <v>202172</v>
      </c>
      <c r="H17" s="21">
        <v>0</v>
      </c>
      <c r="I17" s="21">
        <v>0</v>
      </c>
      <c r="J17" s="22">
        <f t="shared" si="2"/>
        <v>202172</v>
      </c>
    </row>
    <row r="18" spans="1:10" s="25" customFormat="1" x14ac:dyDescent="0.25">
      <c r="A18" s="2" t="s">
        <v>14</v>
      </c>
      <c r="B18" s="1" t="s">
        <v>32</v>
      </c>
      <c r="C18" s="21">
        <v>0</v>
      </c>
      <c r="D18" s="21">
        <v>0</v>
      </c>
      <c r="E18" s="21">
        <v>0</v>
      </c>
      <c r="F18" s="22">
        <f t="shared" si="0"/>
        <v>0</v>
      </c>
      <c r="G18" s="21">
        <v>0</v>
      </c>
      <c r="H18" s="21">
        <v>0</v>
      </c>
      <c r="I18" s="21">
        <v>0</v>
      </c>
      <c r="J18" s="22">
        <f t="shared" si="2"/>
        <v>0</v>
      </c>
    </row>
    <row r="19" spans="1:10" s="25" customFormat="1" ht="15.75" thickBot="1" x14ac:dyDescent="0.3">
      <c r="A19" s="8" t="s">
        <v>15</v>
      </c>
      <c r="B19" s="9" t="s">
        <v>33</v>
      </c>
      <c r="C19" s="35">
        <v>0</v>
      </c>
      <c r="D19" s="35">
        <v>0</v>
      </c>
      <c r="E19" s="35">
        <v>0</v>
      </c>
      <c r="F19" s="36">
        <f t="shared" si="0"/>
        <v>0</v>
      </c>
      <c r="G19" s="35">
        <v>0</v>
      </c>
      <c r="H19" s="35">
        <v>0</v>
      </c>
      <c r="I19" s="35">
        <v>0</v>
      </c>
      <c r="J19" s="36">
        <f t="shared" si="2"/>
        <v>0</v>
      </c>
    </row>
    <row r="20" spans="1:10" ht="15.75" thickBot="1" x14ac:dyDescent="0.3">
      <c r="A20" s="26" t="s">
        <v>17</v>
      </c>
      <c r="B20" s="10" t="s">
        <v>24</v>
      </c>
      <c r="C20" s="23">
        <f>SUM(C13:C19)</f>
        <v>191813</v>
      </c>
      <c r="D20" s="23">
        <f>SUM(D13:D19)</f>
        <v>0</v>
      </c>
      <c r="E20" s="23">
        <f>SUM(E13:E19)</f>
        <v>0</v>
      </c>
      <c r="F20" s="24">
        <f>C20+D20+E20</f>
        <v>191813</v>
      </c>
      <c r="G20" s="23">
        <f>SUM(G13:G19)</f>
        <v>209231</v>
      </c>
      <c r="H20" s="23">
        <f>SUM(H13:H19)</f>
        <v>245000</v>
      </c>
      <c r="I20" s="23">
        <f>SUM(I13:I19)</f>
        <v>0</v>
      </c>
      <c r="J20" s="24">
        <f>G20+H20+I20</f>
        <v>454231</v>
      </c>
    </row>
    <row r="21" spans="1:10" ht="15.75" thickBot="1" x14ac:dyDescent="0.3">
      <c r="A21" s="11"/>
      <c r="B21" s="12"/>
      <c r="C21" s="29"/>
      <c r="D21" s="29"/>
      <c r="E21" s="29"/>
      <c r="F21" s="30"/>
      <c r="G21" s="29"/>
      <c r="H21" s="29"/>
      <c r="I21" s="29"/>
      <c r="J21" s="30"/>
    </row>
    <row r="22" spans="1:10" ht="15.75" thickBot="1" x14ac:dyDescent="0.3">
      <c r="A22" s="26" t="s">
        <v>25</v>
      </c>
      <c r="B22" s="27" t="s">
        <v>26</v>
      </c>
      <c r="C22" s="23">
        <f>C20+C11</f>
        <v>568215</v>
      </c>
      <c r="D22" s="23">
        <f>D20+D11</f>
        <v>241395</v>
      </c>
      <c r="E22" s="23">
        <f>E20+E11</f>
        <v>0</v>
      </c>
      <c r="F22" s="24">
        <f t="shared" si="0"/>
        <v>809610</v>
      </c>
      <c r="G22" s="23">
        <f>G20+G11</f>
        <v>610782</v>
      </c>
      <c r="H22" s="23">
        <f>H20+H11</f>
        <v>494191</v>
      </c>
      <c r="I22" s="23">
        <f>I20+I11</f>
        <v>0</v>
      </c>
      <c r="J22" s="24">
        <f t="shared" ref="J22" si="3">G22+H22+I22</f>
        <v>1104973</v>
      </c>
    </row>
    <row r="23" spans="1:10" x14ac:dyDescent="0.25">
      <c r="A23" s="3"/>
      <c r="B23" s="4"/>
      <c r="C23" s="34"/>
      <c r="D23" s="34"/>
      <c r="E23" s="34"/>
      <c r="F23" s="33"/>
      <c r="G23" s="34"/>
      <c r="H23" s="34"/>
      <c r="I23" s="34"/>
      <c r="J23" s="33"/>
    </row>
    <row r="24" spans="1:10" x14ac:dyDescent="0.25">
      <c r="A24" s="2" t="s">
        <v>34</v>
      </c>
      <c r="B24" s="1" t="s">
        <v>37</v>
      </c>
      <c r="C24" s="31">
        <v>1285474</v>
      </c>
      <c r="D24" s="31">
        <v>4500</v>
      </c>
      <c r="E24" s="31">
        <v>0</v>
      </c>
      <c r="F24" s="22">
        <f t="shared" si="0"/>
        <v>1289974</v>
      </c>
      <c r="G24" s="31">
        <v>1303990</v>
      </c>
      <c r="H24" s="31">
        <v>4500</v>
      </c>
      <c r="I24" s="31">
        <v>0</v>
      </c>
      <c r="J24" s="22">
        <f t="shared" ref="J24:J26" si="4">G24+H24+I24</f>
        <v>1308490</v>
      </c>
    </row>
    <row r="25" spans="1:10" x14ac:dyDescent="0.25">
      <c r="A25" s="2" t="s">
        <v>35</v>
      </c>
      <c r="B25" s="1" t="s">
        <v>38</v>
      </c>
      <c r="C25" s="31">
        <v>2566</v>
      </c>
      <c r="D25" s="31">
        <v>0</v>
      </c>
      <c r="E25" s="31">
        <v>0</v>
      </c>
      <c r="F25" s="22">
        <f t="shared" si="0"/>
        <v>2566</v>
      </c>
      <c r="G25" s="31">
        <v>169281</v>
      </c>
      <c r="H25" s="31">
        <v>0</v>
      </c>
      <c r="I25" s="31">
        <v>0</v>
      </c>
      <c r="J25" s="22">
        <f t="shared" si="4"/>
        <v>169281</v>
      </c>
    </row>
    <row r="26" spans="1:10" ht="15.75" thickBot="1" x14ac:dyDescent="0.3">
      <c r="A26" s="2" t="s">
        <v>36</v>
      </c>
      <c r="B26" s="1" t="s">
        <v>39</v>
      </c>
      <c r="C26" s="31">
        <v>0</v>
      </c>
      <c r="D26" s="31">
        <v>4000</v>
      </c>
      <c r="E26" s="31">
        <v>0</v>
      </c>
      <c r="F26" s="22">
        <f t="shared" si="0"/>
        <v>4000</v>
      </c>
      <c r="G26" s="31">
        <v>0</v>
      </c>
      <c r="H26" s="31">
        <v>7850</v>
      </c>
      <c r="I26" s="31">
        <v>0</v>
      </c>
      <c r="J26" s="22">
        <f t="shared" si="4"/>
        <v>7850</v>
      </c>
    </row>
    <row r="27" spans="1:10" ht="15.75" thickBot="1" x14ac:dyDescent="0.3">
      <c r="A27" s="26" t="s">
        <v>40</v>
      </c>
      <c r="B27" s="10" t="s">
        <v>41</v>
      </c>
      <c r="C27" s="23">
        <f>SUM(C24:C26)</f>
        <v>1288040</v>
      </c>
      <c r="D27" s="23">
        <f>SUM(D24:D26)</f>
        <v>8500</v>
      </c>
      <c r="E27" s="23">
        <f>SUM(E24:E26)</f>
        <v>0</v>
      </c>
      <c r="F27" s="24">
        <f>C27+D27+E27</f>
        <v>1296540</v>
      </c>
      <c r="G27" s="23">
        <f>SUM(G24:G26)</f>
        <v>1473271</v>
      </c>
      <c r="H27" s="23">
        <f>SUM(H24:H26)</f>
        <v>12350</v>
      </c>
      <c r="I27" s="23">
        <f>SUM(I24:I26)</f>
        <v>0</v>
      </c>
      <c r="J27" s="24">
        <f>G27+H27+I27</f>
        <v>1485621</v>
      </c>
    </row>
    <row r="28" spans="1:10" x14ac:dyDescent="0.25">
      <c r="A28" s="2"/>
      <c r="B28" s="1"/>
      <c r="C28" s="31"/>
      <c r="D28" s="31"/>
      <c r="E28" s="31"/>
      <c r="F28" s="22"/>
      <c r="G28" s="31"/>
      <c r="H28" s="31"/>
      <c r="I28" s="31"/>
      <c r="J28" s="22"/>
    </row>
    <row r="29" spans="1:10" s="25" customFormat="1" x14ac:dyDescent="0.25">
      <c r="A29" s="2" t="s">
        <v>9</v>
      </c>
      <c r="B29" s="1" t="s">
        <v>27</v>
      </c>
      <c r="C29" s="31">
        <v>0</v>
      </c>
      <c r="D29" s="31">
        <v>0</v>
      </c>
      <c r="E29" s="31">
        <v>0</v>
      </c>
      <c r="F29" s="33">
        <f t="shared" ref="F29:F35" si="5">C29+D29+E29</f>
        <v>0</v>
      </c>
      <c r="G29" s="31">
        <v>0</v>
      </c>
      <c r="H29" s="31">
        <v>0</v>
      </c>
      <c r="I29" s="31">
        <v>0</v>
      </c>
      <c r="J29" s="33">
        <f t="shared" ref="J29:J35" si="6">G29+H29+I29</f>
        <v>0</v>
      </c>
    </row>
    <row r="30" spans="1:10" x14ac:dyDescent="0.25">
      <c r="A30" s="2" t="s">
        <v>10</v>
      </c>
      <c r="B30" s="1" t="s">
        <v>28</v>
      </c>
      <c r="C30" s="31">
        <v>0</v>
      </c>
      <c r="D30" s="31">
        <v>0</v>
      </c>
      <c r="E30" s="31">
        <v>0</v>
      </c>
      <c r="F30" s="33">
        <f t="shared" si="5"/>
        <v>0</v>
      </c>
      <c r="G30" s="31">
        <v>0</v>
      </c>
      <c r="H30" s="31">
        <v>0</v>
      </c>
      <c r="I30" s="31">
        <v>0</v>
      </c>
      <c r="J30" s="33">
        <f t="shared" si="6"/>
        <v>0</v>
      </c>
    </row>
    <row r="31" spans="1:10" x14ac:dyDescent="0.25">
      <c r="A31" s="2" t="s">
        <v>11</v>
      </c>
      <c r="B31" s="1" t="s">
        <v>29</v>
      </c>
      <c r="C31" s="31">
        <v>0</v>
      </c>
      <c r="D31" s="31">
        <v>0</v>
      </c>
      <c r="E31" s="31">
        <v>0</v>
      </c>
      <c r="F31" s="33">
        <f t="shared" si="5"/>
        <v>0</v>
      </c>
      <c r="G31" s="31">
        <v>0</v>
      </c>
      <c r="H31" s="31">
        <v>0</v>
      </c>
      <c r="I31" s="31">
        <v>0</v>
      </c>
      <c r="J31" s="33">
        <f t="shared" si="6"/>
        <v>0</v>
      </c>
    </row>
    <row r="32" spans="1:10" x14ac:dyDescent="0.25">
      <c r="A32" s="2" t="s">
        <v>12</v>
      </c>
      <c r="B32" s="1" t="s">
        <v>30</v>
      </c>
      <c r="C32" s="31">
        <v>0</v>
      </c>
      <c r="D32" s="31">
        <v>0</v>
      </c>
      <c r="E32" s="31">
        <v>0</v>
      </c>
      <c r="F32" s="22">
        <f t="shared" si="5"/>
        <v>0</v>
      </c>
      <c r="G32" s="31">
        <v>0</v>
      </c>
      <c r="H32" s="31">
        <v>0</v>
      </c>
      <c r="I32" s="31">
        <v>0</v>
      </c>
      <c r="J32" s="22">
        <f t="shared" si="6"/>
        <v>0</v>
      </c>
    </row>
    <row r="33" spans="1:10" x14ac:dyDescent="0.25">
      <c r="A33" s="2" t="s">
        <v>13</v>
      </c>
      <c r="B33" s="1" t="s">
        <v>31</v>
      </c>
      <c r="C33" s="21">
        <v>4205</v>
      </c>
      <c r="D33" s="21">
        <v>0</v>
      </c>
      <c r="E33" s="21">
        <v>0</v>
      </c>
      <c r="F33" s="22">
        <f t="shared" si="5"/>
        <v>4205</v>
      </c>
      <c r="G33" s="21">
        <v>4205</v>
      </c>
      <c r="H33" s="21">
        <v>0</v>
      </c>
      <c r="I33" s="21">
        <v>0</v>
      </c>
      <c r="J33" s="22">
        <f t="shared" si="6"/>
        <v>4205</v>
      </c>
    </row>
    <row r="34" spans="1:10" x14ac:dyDescent="0.25">
      <c r="A34" s="2" t="s">
        <v>14</v>
      </c>
      <c r="B34" s="1" t="s">
        <v>32</v>
      </c>
      <c r="C34" s="21">
        <v>0</v>
      </c>
      <c r="D34" s="21">
        <v>0</v>
      </c>
      <c r="E34" s="21">
        <v>0</v>
      </c>
      <c r="F34" s="22">
        <f t="shared" si="5"/>
        <v>0</v>
      </c>
      <c r="G34" s="21">
        <v>0</v>
      </c>
      <c r="H34" s="21">
        <v>0</v>
      </c>
      <c r="I34" s="21">
        <v>0</v>
      </c>
      <c r="J34" s="22">
        <f t="shared" si="6"/>
        <v>0</v>
      </c>
    </row>
    <row r="35" spans="1:10" ht="15.75" thickBot="1" x14ac:dyDescent="0.3">
      <c r="A35" s="8" t="s">
        <v>15</v>
      </c>
      <c r="B35" s="9" t="s">
        <v>33</v>
      </c>
      <c r="C35" s="35">
        <v>0</v>
      </c>
      <c r="D35" s="35">
        <v>0</v>
      </c>
      <c r="E35" s="35">
        <v>0</v>
      </c>
      <c r="F35" s="36">
        <f t="shared" si="5"/>
        <v>0</v>
      </c>
      <c r="G35" s="35">
        <v>0</v>
      </c>
      <c r="H35" s="35">
        <v>0</v>
      </c>
      <c r="I35" s="35">
        <v>0</v>
      </c>
      <c r="J35" s="36">
        <f t="shared" si="6"/>
        <v>0</v>
      </c>
    </row>
    <row r="36" spans="1:10" ht="15.75" thickBot="1" x14ac:dyDescent="0.3">
      <c r="A36" s="26" t="s">
        <v>42</v>
      </c>
      <c r="B36" s="10" t="s">
        <v>43</v>
      </c>
      <c r="C36" s="23">
        <f>SUM(C29:C35)</f>
        <v>4205</v>
      </c>
      <c r="D36" s="23">
        <f>SUM(D29:D35)</f>
        <v>0</v>
      </c>
      <c r="E36" s="23">
        <f>SUM(E29:E35)</f>
        <v>0</v>
      </c>
      <c r="F36" s="24">
        <f>C36+D36+E36</f>
        <v>4205</v>
      </c>
      <c r="G36" s="23">
        <f>SUM(G29:G35)</f>
        <v>4205</v>
      </c>
      <c r="H36" s="23">
        <f>SUM(H29:H35)</f>
        <v>0</v>
      </c>
      <c r="I36" s="23">
        <f>SUM(I29:I35)</f>
        <v>0</v>
      </c>
      <c r="J36" s="24">
        <f>G36+H36+I36</f>
        <v>4205</v>
      </c>
    </row>
    <row r="37" spans="1:10" ht="15.75" thickBot="1" x14ac:dyDescent="0.3">
      <c r="A37" s="11"/>
      <c r="B37" s="12"/>
      <c r="C37" s="29"/>
      <c r="D37" s="29"/>
      <c r="E37" s="29"/>
      <c r="F37" s="30"/>
      <c r="G37" s="29"/>
      <c r="H37" s="29"/>
      <c r="I37" s="29"/>
      <c r="J37" s="30"/>
    </row>
    <row r="38" spans="1:10" ht="15.75" thickBot="1" x14ac:dyDescent="0.3">
      <c r="A38" s="26" t="s">
        <v>44</v>
      </c>
      <c r="B38" s="27" t="s">
        <v>45</v>
      </c>
      <c r="C38" s="23">
        <f>C36+C27</f>
        <v>1292245</v>
      </c>
      <c r="D38" s="23">
        <f>D36+D27</f>
        <v>8500</v>
      </c>
      <c r="E38" s="23">
        <f>E36+E27</f>
        <v>0</v>
      </c>
      <c r="F38" s="24">
        <f t="shared" si="0"/>
        <v>1300745</v>
      </c>
      <c r="G38" s="23">
        <f>G36+G27</f>
        <v>1477476</v>
      </c>
      <c r="H38" s="23">
        <f>H36+H27</f>
        <v>12350</v>
      </c>
      <c r="I38" s="23">
        <f>I36+I27</f>
        <v>0</v>
      </c>
      <c r="J38" s="24">
        <f t="shared" ref="J38" si="7">G38+H38+I38</f>
        <v>1489826</v>
      </c>
    </row>
    <row r="39" spans="1:10" ht="15.75" thickBot="1" x14ac:dyDescent="0.3">
      <c r="A39" s="11"/>
      <c r="B39" s="28"/>
      <c r="C39" s="29"/>
      <c r="D39" s="29"/>
      <c r="E39" s="29"/>
      <c r="F39" s="30"/>
      <c r="G39" s="29"/>
      <c r="H39" s="29"/>
      <c r="I39" s="29"/>
      <c r="J39" s="30"/>
    </row>
    <row r="40" spans="1:10" ht="15.75" thickBot="1" x14ac:dyDescent="0.3">
      <c r="A40" s="26" t="s">
        <v>46</v>
      </c>
      <c r="B40" s="27" t="s">
        <v>47</v>
      </c>
      <c r="C40" s="23">
        <f>C22+C38</f>
        <v>1860460</v>
      </c>
      <c r="D40" s="23">
        <f>D22+D38</f>
        <v>249895</v>
      </c>
      <c r="E40" s="23">
        <f>E22+E38</f>
        <v>0</v>
      </c>
      <c r="F40" s="24">
        <f t="shared" si="0"/>
        <v>2110355</v>
      </c>
      <c r="G40" s="23">
        <f>G22+G38</f>
        <v>2088258</v>
      </c>
      <c r="H40" s="23">
        <f>H22+H38</f>
        <v>506541</v>
      </c>
      <c r="I40" s="23">
        <f>I22+I38</f>
        <v>0</v>
      </c>
      <c r="J40" s="24">
        <f t="shared" ref="J40" si="8">G40+H40+I40</f>
        <v>2594799</v>
      </c>
    </row>
    <row r="41" spans="1:10" x14ac:dyDescent="0.25">
      <c r="A41" s="101" t="s">
        <v>111</v>
      </c>
    </row>
  </sheetData>
  <mergeCells count="5">
    <mergeCell ref="A2:J2"/>
    <mergeCell ref="A4:A5"/>
    <mergeCell ref="B4:B5"/>
    <mergeCell ref="C4:F4"/>
    <mergeCell ref="G4:J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3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Normal="100" workbookViewId="0">
      <selection activeCell="A41" sqref="A41"/>
    </sheetView>
  </sheetViews>
  <sheetFormatPr defaultRowHeight="15" x14ac:dyDescent="0.25"/>
  <cols>
    <col min="2" max="2" width="44.28515625" customWidth="1"/>
    <col min="3" max="3" width="11.42578125" style="16" customWidth="1"/>
    <col min="4" max="4" width="10.7109375" style="16" customWidth="1"/>
    <col min="5" max="5" width="11.28515625" style="16" customWidth="1"/>
    <col min="6" max="6" width="11.140625" customWidth="1"/>
  </cols>
  <sheetData>
    <row r="1" spans="1:7" x14ac:dyDescent="0.25">
      <c r="F1" s="17" t="s">
        <v>104</v>
      </c>
    </row>
    <row r="2" spans="1:7" x14ac:dyDescent="0.25">
      <c r="A2" s="102" t="s">
        <v>102</v>
      </c>
      <c r="B2" s="102"/>
      <c r="C2" s="102"/>
      <c r="D2" s="102"/>
      <c r="E2" s="102"/>
      <c r="F2" s="102"/>
    </row>
    <row r="3" spans="1:7" x14ac:dyDescent="0.25">
      <c r="A3" s="102" t="s">
        <v>89</v>
      </c>
      <c r="B3" s="102"/>
      <c r="C3" s="102"/>
      <c r="D3" s="102"/>
      <c r="E3" s="102"/>
      <c r="F3" s="102"/>
      <c r="G3" s="49"/>
    </row>
    <row r="4" spans="1:7" ht="15.75" thickBot="1" x14ac:dyDescent="0.3">
      <c r="F4" s="13" t="s">
        <v>3</v>
      </c>
    </row>
    <row r="5" spans="1:7" ht="79.5" customHeight="1" thickBot="1" x14ac:dyDescent="0.3">
      <c r="A5" s="5" t="s">
        <v>2</v>
      </c>
      <c r="B5" s="6" t="s">
        <v>0</v>
      </c>
      <c r="C5" s="46" t="s">
        <v>85</v>
      </c>
      <c r="D5" s="48" t="s">
        <v>86</v>
      </c>
      <c r="E5" s="48" t="s">
        <v>87</v>
      </c>
      <c r="F5" s="20" t="s">
        <v>1</v>
      </c>
    </row>
    <row r="6" spans="1:7" x14ac:dyDescent="0.25">
      <c r="A6" s="3" t="s">
        <v>4</v>
      </c>
      <c r="B6" s="4" t="s">
        <v>18</v>
      </c>
      <c r="C6" s="34">
        <v>0</v>
      </c>
      <c r="D6" s="34">
        <v>0</v>
      </c>
      <c r="E6" s="34">
        <v>0</v>
      </c>
      <c r="F6" s="33">
        <f t="shared" ref="F6:F11" si="0">C6+D6+E6</f>
        <v>0</v>
      </c>
    </row>
    <row r="7" spans="1:7" x14ac:dyDescent="0.25">
      <c r="A7" s="2" t="s">
        <v>5</v>
      </c>
      <c r="B7" s="1" t="s">
        <v>19</v>
      </c>
      <c r="C7" s="31">
        <v>0</v>
      </c>
      <c r="D7" s="31">
        <v>0</v>
      </c>
      <c r="E7" s="31">
        <v>0</v>
      </c>
      <c r="F7" s="22">
        <f t="shared" si="0"/>
        <v>0</v>
      </c>
    </row>
    <row r="8" spans="1:7" x14ac:dyDescent="0.25">
      <c r="A8" s="2" t="s">
        <v>6</v>
      </c>
      <c r="B8" s="1" t="s">
        <v>20</v>
      </c>
      <c r="C8" s="31">
        <v>0</v>
      </c>
      <c r="D8" s="31">
        <v>0</v>
      </c>
      <c r="E8" s="31">
        <v>2004</v>
      </c>
      <c r="F8" s="22">
        <f t="shared" si="0"/>
        <v>2004</v>
      </c>
    </row>
    <row r="9" spans="1:7" x14ac:dyDescent="0.25">
      <c r="A9" s="2" t="s">
        <v>7</v>
      </c>
      <c r="B9" s="1" t="s">
        <v>21</v>
      </c>
      <c r="C9" s="31">
        <v>0</v>
      </c>
      <c r="D9" s="31">
        <v>0</v>
      </c>
      <c r="E9" s="31">
        <v>0</v>
      </c>
      <c r="F9" s="22">
        <f t="shared" si="0"/>
        <v>0</v>
      </c>
    </row>
    <row r="10" spans="1:7" ht="15.75" thickBot="1" x14ac:dyDescent="0.3">
      <c r="A10" s="8" t="s">
        <v>8</v>
      </c>
      <c r="B10" s="9" t="s">
        <v>22</v>
      </c>
      <c r="C10" s="32">
        <v>0</v>
      </c>
      <c r="D10" s="32">
        <v>0</v>
      </c>
      <c r="E10" s="32">
        <v>0</v>
      </c>
      <c r="F10" s="36">
        <f t="shared" si="0"/>
        <v>0</v>
      </c>
    </row>
    <row r="11" spans="1:7" ht="15.75" thickBot="1" x14ac:dyDescent="0.3">
      <c r="A11" s="26" t="s">
        <v>16</v>
      </c>
      <c r="B11" s="10" t="s">
        <v>80</v>
      </c>
      <c r="C11" s="23">
        <f>SUM(C6:C10)</f>
        <v>0</v>
      </c>
      <c r="D11" s="23">
        <f>SUM(D6:D10)</f>
        <v>0</v>
      </c>
      <c r="E11" s="23">
        <f>SUM(E6:E10)</f>
        <v>2004</v>
      </c>
      <c r="F11" s="24">
        <f t="shared" si="0"/>
        <v>2004</v>
      </c>
    </row>
    <row r="12" spans="1:7" x14ac:dyDescent="0.25">
      <c r="A12" s="3"/>
      <c r="B12" s="4"/>
      <c r="C12" s="34"/>
      <c r="D12" s="34"/>
      <c r="E12" s="34"/>
      <c r="F12" s="33"/>
    </row>
    <row r="13" spans="1:7" x14ac:dyDescent="0.25">
      <c r="A13" s="2" t="s">
        <v>9</v>
      </c>
      <c r="B13" s="1" t="s">
        <v>27</v>
      </c>
      <c r="C13" s="31">
        <v>0</v>
      </c>
      <c r="D13" s="31">
        <v>0</v>
      </c>
      <c r="E13" s="31">
        <v>0</v>
      </c>
      <c r="F13" s="33">
        <f t="shared" ref="F13:F20" si="1">C13+D13+E13</f>
        <v>0</v>
      </c>
    </row>
    <row r="14" spans="1:7" x14ac:dyDescent="0.25">
      <c r="A14" s="2" t="s">
        <v>10</v>
      </c>
      <c r="B14" s="1" t="s">
        <v>28</v>
      </c>
      <c r="C14" s="31">
        <v>0</v>
      </c>
      <c r="D14" s="31">
        <v>0</v>
      </c>
      <c r="E14" s="31">
        <v>0</v>
      </c>
      <c r="F14" s="33">
        <f t="shared" si="1"/>
        <v>0</v>
      </c>
    </row>
    <row r="15" spans="1:7" x14ac:dyDescent="0.25">
      <c r="A15" s="2" t="s">
        <v>11</v>
      </c>
      <c r="B15" s="1" t="s">
        <v>29</v>
      </c>
      <c r="C15" s="31">
        <v>0</v>
      </c>
      <c r="D15" s="31">
        <v>0</v>
      </c>
      <c r="E15" s="31">
        <v>0</v>
      </c>
      <c r="F15" s="33">
        <f t="shared" si="1"/>
        <v>0</v>
      </c>
    </row>
    <row r="16" spans="1:7" x14ac:dyDescent="0.25">
      <c r="A16" s="2" t="s">
        <v>12</v>
      </c>
      <c r="B16" s="1" t="s">
        <v>30</v>
      </c>
      <c r="C16" s="31">
        <v>0</v>
      </c>
      <c r="D16" s="31">
        <v>0</v>
      </c>
      <c r="E16" s="31">
        <v>0</v>
      </c>
      <c r="F16" s="22">
        <f t="shared" si="1"/>
        <v>0</v>
      </c>
    </row>
    <row r="17" spans="1:6" s="25" customFormat="1" x14ac:dyDescent="0.25">
      <c r="A17" s="2" t="s">
        <v>13</v>
      </c>
      <c r="B17" s="1" t="s">
        <v>31</v>
      </c>
      <c r="C17" s="21">
        <v>0</v>
      </c>
      <c r="D17" s="21">
        <v>0</v>
      </c>
      <c r="E17" s="21">
        <v>0</v>
      </c>
      <c r="F17" s="22">
        <f t="shared" si="1"/>
        <v>0</v>
      </c>
    </row>
    <row r="18" spans="1:6" s="25" customFormat="1" x14ac:dyDescent="0.25">
      <c r="A18" s="2" t="s">
        <v>14</v>
      </c>
      <c r="B18" s="1" t="s">
        <v>32</v>
      </c>
      <c r="C18" s="21">
        <v>0</v>
      </c>
      <c r="D18" s="21">
        <v>0</v>
      </c>
      <c r="E18" s="21">
        <v>0</v>
      </c>
      <c r="F18" s="22">
        <f t="shared" si="1"/>
        <v>0</v>
      </c>
    </row>
    <row r="19" spans="1:6" s="25" customFormat="1" ht="15.75" thickBot="1" x14ac:dyDescent="0.3">
      <c r="A19" s="8" t="s">
        <v>15</v>
      </c>
      <c r="B19" s="9" t="s">
        <v>33</v>
      </c>
      <c r="C19" s="35">
        <v>0</v>
      </c>
      <c r="D19" s="35">
        <v>0</v>
      </c>
      <c r="E19" s="35">
        <v>0</v>
      </c>
      <c r="F19" s="36">
        <f t="shared" si="1"/>
        <v>0</v>
      </c>
    </row>
    <row r="20" spans="1:6" ht="15.75" thickBot="1" x14ac:dyDescent="0.3">
      <c r="A20" s="26" t="s">
        <v>17</v>
      </c>
      <c r="B20" s="10" t="s">
        <v>81</v>
      </c>
      <c r="C20" s="23">
        <f>SUM(C13:C19)</f>
        <v>0</v>
      </c>
      <c r="D20" s="23">
        <f>SUM(D13:D19)</f>
        <v>0</v>
      </c>
      <c r="E20" s="23">
        <f>SUM(E13:E19)</f>
        <v>0</v>
      </c>
      <c r="F20" s="24">
        <f t="shared" si="1"/>
        <v>0</v>
      </c>
    </row>
    <row r="21" spans="1:6" ht="15.75" thickBot="1" x14ac:dyDescent="0.3">
      <c r="A21" s="11"/>
      <c r="B21" s="12"/>
      <c r="C21" s="29"/>
      <c r="D21" s="29"/>
      <c r="E21" s="29"/>
      <c r="F21" s="30"/>
    </row>
    <row r="22" spans="1:6" ht="15.75" thickBot="1" x14ac:dyDescent="0.3">
      <c r="A22" s="26" t="s">
        <v>25</v>
      </c>
      <c r="B22" s="27" t="s">
        <v>26</v>
      </c>
      <c r="C22" s="23">
        <f>C20+C11</f>
        <v>0</v>
      </c>
      <c r="D22" s="23">
        <f>D20+D11</f>
        <v>0</v>
      </c>
      <c r="E22" s="23">
        <f>E20+E11</f>
        <v>2004</v>
      </c>
      <c r="F22" s="24">
        <f>C22+D22+E22</f>
        <v>2004</v>
      </c>
    </row>
    <row r="23" spans="1:6" x14ac:dyDescent="0.25">
      <c r="A23" s="3"/>
      <c r="B23" s="4"/>
      <c r="C23" s="34"/>
      <c r="D23" s="34"/>
      <c r="E23" s="34"/>
      <c r="F23" s="33"/>
    </row>
    <row r="24" spans="1:6" x14ac:dyDescent="0.25">
      <c r="A24" s="2" t="s">
        <v>34</v>
      </c>
      <c r="B24" s="1" t="s">
        <v>37</v>
      </c>
      <c r="C24" s="31">
        <v>0</v>
      </c>
      <c r="D24" s="31">
        <v>0</v>
      </c>
      <c r="E24" s="31">
        <v>0</v>
      </c>
      <c r="F24" s="22">
        <f>C24+D24+E24</f>
        <v>0</v>
      </c>
    </row>
    <row r="25" spans="1:6" x14ac:dyDescent="0.25">
      <c r="A25" s="2" t="s">
        <v>35</v>
      </c>
      <c r="B25" s="1" t="s">
        <v>38</v>
      </c>
      <c r="C25" s="31">
        <v>0</v>
      </c>
      <c r="D25" s="31">
        <v>0</v>
      </c>
      <c r="E25" s="31">
        <v>0</v>
      </c>
      <c r="F25" s="22">
        <f>C25+D25+E25</f>
        <v>0</v>
      </c>
    </row>
    <row r="26" spans="1:6" ht="15.75" thickBot="1" x14ac:dyDescent="0.3">
      <c r="A26" s="8" t="s">
        <v>36</v>
      </c>
      <c r="B26" s="9" t="s">
        <v>39</v>
      </c>
      <c r="C26" s="32">
        <v>0</v>
      </c>
      <c r="D26" s="32">
        <v>0</v>
      </c>
      <c r="E26" s="32">
        <v>0</v>
      </c>
      <c r="F26" s="36">
        <f>C26+D26+E26</f>
        <v>0</v>
      </c>
    </row>
    <row r="27" spans="1:6" ht="15.75" thickBot="1" x14ac:dyDescent="0.3">
      <c r="A27" s="26" t="s">
        <v>40</v>
      </c>
      <c r="B27" s="10" t="s">
        <v>83</v>
      </c>
      <c r="C27" s="23">
        <f>SUM(C24:C26)</f>
        <v>0</v>
      </c>
      <c r="D27" s="23">
        <f>SUM(D24:D26)</f>
        <v>0</v>
      </c>
      <c r="E27" s="23">
        <f>SUM(E24:E26)</f>
        <v>0</v>
      </c>
      <c r="F27" s="24">
        <f>C27+D27+E27</f>
        <v>0</v>
      </c>
    </row>
    <row r="28" spans="1:6" x14ac:dyDescent="0.25">
      <c r="A28" s="3"/>
      <c r="B28" s="4"/>
      <c r="C28" s="34"/>
      <c r="D28" s="34"/>
      <c r="E28" s="34"/>
      <c r="F28" s="33"/>
    </row>
    <row r="29" spans="1:6" s="25" customFormat="1" x14ac:dyDescent="0.25">
      <c r="A29" s="2" t="s">
        <v>9</v>
      </c>
      <c r="B29" s="1" t="s">
        <v>27</v>
      </c>
      <c r="C29" s="31">
        <v>0</v>
      </c>
      <c r="D29" s="31">
        <v>0</v>
      </c>
      <c r="E29" s="31">
        <v>0</v>
      </c>
      <c r="F29" s="33">
        <f t="shared" ref="F29:F36" si="2">C29+D29+E29</f>
        <v>0</v>
      </c>
    </row>
    <row r="30" spans="1:6" x14ac:dyDescent="0.25">
      <c r="A30" s="2" t="s">
        <v>10</v>
      </c>
      <c r="B30" s="1" t="s">
        <v>28</v>
      </c>
      <c r="C30" s="31">
        <v>0</v>
      </c>
      <c r="D30" s="31">
        <v>0</v>
      </c>
      <c r="E30" s="31">
        <v>0</v>
      </c>
      <c r="F30" s="33">
        <f t="shared" si="2"/>
        <v>0</v>
      </c>
    </row>
    <row r="31" spans="1:6" x14ac:dyDescent="0.25">
      <c r="A31" s="2" t="s">
        <v>11</v>
      </c>
      <c r="B31" s="1" t="s">
        <v>29</v>
      </c>
      <c r="C31" s="31">
        <v>0</v>
      </c>
      <c r="D31" s="31">
        <v>0</v>
      </c>
      <c r="E31" s="31">
        <v>0</v>
      </c>
      <c r="F31" s="33">
        <f t="shared" si="2"/>
        <v>0</v>
      </c>
    </row>
    <row r="32" spans="1:6" x14ac:dyDescent="0.25">
      <c r="A32" s="2" t="s">
        <v>12</v>
      </c>
      <c r="B32" s="1" t="s">
        <v>30</v>
      </c>
      <c r="C32" s="31">
        <v>0</v>
      </c>
      <c r="D32" s="31">
        <v>0</v>
      </c>
      <c r="E32" s="31">
        <v>0</v>
      </c>
      <c r="F32" s="22">
        <f t="shared" si="2"/>
        <v>0</v>
      </c>
    </row>
    <row r="33" spans="1:6" x14ac:dyDescent="0.25">
      <c r="A33" s="2" t="s">
        <v>13</v>
      </c>
      <c r="B33" s="1" t="s">
        <v>31</v>
      </c>
      <c r="C33" s="21">
        <v>0</v>
      </c>
      <c r="D33" s="21">
        <v>0</v>
      </c>
      <c r="E33" s="21">
        <v>0</v>
      </c>
      <c r="F33" s="22">
        <f t="shared" si="2"/>
        <v>0</v>
      </c>
    </row>
    <row r="34" spans="1:6" x14ac:dyDescent="0.25">
      <c r="A34" s="2" t="s">
        <v>14</v>
      </c>
      <c r="B34" s="1" t="s">
        <v>32</v>
      </c>
      <c r="C34" s="21">
        <v>0</v>
      </c>
      <c r="D34" s="21">
        <v>0</v>
      </c>
      <c r="E34" s="21">
        <v>0</v>
      </c>
      <c r="F34" s="22">
        <f t="shared" si="2"/>
        <v>0</v>
      </c>
    </row>
    <row r="35" spans="1:6" ht="15.75" thickBot="1" x14ac:dyDescent="0.3">
      <c r="A35" s="8" t="s">
        <v>15</v>
      </c>
      <c r="B35" s="9" t="s">
        <v>33</v>
      </c>
      <c r="C35" s="35">
        <v>0</v>
      </c>
      <c r="D35" s="35">
        <v>0</v>
      </c>
      <c r="E35" s="35">
        <v>0</v>
      </c>
      <c r="F35" s="36">
        <f t="shared" si="2"/>
        <v>0</v>
      </c>
    </row>
    <row r="36" spans="1:6" ht="15.75" thickBot="1" x14ac:dyDescent="0.3">
      <c r="A36" s="26" t="s">
        <v>42</v>
      </c>
      <c r="B36" s="10" t="s">
        <v>82</v>
      </c>
      <c r="C36" s="23">
        <f>SUM(C29:C35)</f>
        <v>0</v>
      </c>
      <c r="D36" s="23">
        <f>SUM(D29:D35)</f>
        <v>0</v>
      </c>
      <c r="E36" s="23">
        <f>SUM(E29:E35)</f>
        <v>0</v>
      </c>
      <c r="F36" s="24">
        <f t="shared" si="2"/>
        <v>0</v>
      </c>
    </row>
    <row r="37" spans="1:6" ht="15.75" thickBot="1" x14ac:dyDescent="0.3">
      <c r="A37" s="11"/>
      <c r="B37" s="12"/>
      <c r="C37" s="29"/>
      <c r="D37" s="29"/>
      <c r="E37" s="29"/>
      <c r="F37" s="30"/>
    </row>
    <row r="38" spans="1:6" ht="15.75" thickBot="1" x14ac:dyDescent="0.3">
      <c r="A38" s="26" t="s">
        <v>44</v>
      </c>
      <c r="B38" s="27" t="s">
        <v>45</v>
      </c>
      <c r="C38" s="23">
        <f>C36+C27</f>
        <v>0</v>
      </c>
      <c r="D38" s="23">
        <f>D36+D27</f>
        <v>0</v>
      </c>
      <c r="E38" s="23">
        <f>E36+E27</f>
        <v>0</v>
      </c>
      <c r="F38" s="24">
        <f>C38+D38+E38</f>
        <v>0</v>
      </c>
    </row>
    <row r="39" spans="1:6" ht="15.75" thickBot="1" x14ac:dyDescent="0.3">
      <c r="A39" s="11"/>
      <c r="B39" s="28"/>
      <c r="C39" s="29"/>
      <c r="D39" s="29"/>
      <c r="E39" s="29"/>
      <c r="F39" s="30"/>
    </row>
    <row r="40" spans="1:6" ht="15.75" thickBot="1" x14ac:dyDescent="0.3">
      <c r="A40" s="26" t="s">
        <v>46</v>
      </c>
      <c r="B40" s="27" t="s">
        <v>47</v>
      </c>
      <c r="C40" s="23">
        <f>C22+C38</f>
        <v>0</v>
      </c>
      <c r="D40" s="23">
        <f>D22+D38</f>
        <v>0</v>
      </c>
      <c r="E40" s="23">
        <f>E22+E38</f>
        <v>2004</v>
      </c>
      <c r="F40" s="24">
        <f>C40+D40+E40</f>
        <v>2004</v>
      </c>
    </row>
    <row r="41" spans="1:6" x14ac:dyDescent="0.25">
      <c r="A41" s="96" t="s">
        <v>108</v>
      </c>
    </row>
  </sheetData>
  <mergeCells count="2"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1" manualBreakCount="1">
    <brk id="23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selection activeCell="A41" sqref="A41"/>
    </sheetView>
  </sheetViews>
  <sheetFormatPr defaultRowHeight="15" x14ac:dyDescent="0.25"/>
  <cols>
    <col min="2" max="2" width="44.5703125" customWidth="1"/>
    <col min="3" max="3" width="11.42578125" style="16" customWidth="1"/>
    <col min="4" max="4" width="12" style="16" customWidth="1"/>
    <col min="5" max="6" width="11.28515625" style="16" customWidth="1"/>
    <col min="7" max="7" width="11.140625" customWidth="1"/>
  </cols>
  <sheetData>
    <row r="1" spans="1:8" x14ac:dyDescent="0.25">
      <c r="G1" s="17" t="s">
        <v>105</v>
      </c>
    </row>
    <row r="2" spans="1:8" x14ac:dyDescent="0.25">
      <c r="A2" s="102" t="s">
        <v>103</v>
      </c>
      <c r="B2" s="102"/>
      <c r="C2" s="102"/>
      <c r="D2" s="102"/>
      <c r="E2" s="102"/>
      <c r="F2" s="102"/>
      <c r="G2" s="102"/>
      <c r="H2" s="49"/>
    </row>
    <row r="3" spans="1:8" x14ac:dyDescent="0.25">
      <c r="A3" s="102" t="s">
        <v>89</v>
      </c>
      <c r="B3" s="102"/>
      <c r="C3" s="102"/>
      <c r="D3" s="102"/>
      <c r="E3" s="102"/>
      <c r="F3" s="102"/>
      <c r="G3" s="102"/>
    </row>
    <row r="4" spans="1:8" ht="15.75" thickBot="1" x14ac:dyDescent="0.3">
      <c r="G4" s="13" t="s">
        <v>3</v>
      </c>
    </row>
    <row r="5" spans="1:8" ht="42" customHeight="1" thickBot="1" x14ac:dyDescent="0.3">
      <c r="A5" s="5" t="s">
        <v>2</v>
      </c>
      <c r="B5" s="6" t="s">
        <v>0</v>
      </c>
      <c r="C5" s="48" t="s">
        <v>96</v>
      </c>
      <c r="D5" s="48" t="s">
        <v>93</v>
      </c>
      <c r="E5" s="48" t="s">
        <v>94</v>
      </c>
      <c r="F5" s="48" t="s">
        <v>95</v>
      </c>
      <c r="G5" s="20" t="s">
        <v>1</v>
      </c>
    </row>
    <row r="6" spans="1:8" x14ac:dyDescent="0.25">
      <c r="A6" s="3" t="s">
        <v>4</v>
      </c>
      <c r="B6" s="4" t="s">
        <v>18</v>
      </c>
      <c r="C6" s="34">
        <v>0</v>
      </c>
      <c r="D6" s="34">
        <v>0</v>
      </c>
      <c r="E6" s="34">
        <v>0</v>
      </c>
      <c r="F6" s="42">
        <v>0</v>
      </c>
      <c r="G6" s="33">
        <f>C6+D6+E6+F6</f>
        <v>0</v>
      </c>
    </row>
    <row r="7" spans="1:8" x14ac:dyDescent="0.25">
      <c r="A7" s="2" t="s">
        <v>5</v>
      </c>
      <c r="B7" s="1" t="s">
        <v>19</v>
      </c>
      <c r="C7" s="31">
        <v>0</v>
      </c>
      <c r="D7" s="31">
        <v>0</v>
      </c>
      <c r="E7" s="31">
        <v>0</v>
      </c>
      <c r="F7" s="40">
        <v>0</v>
      </c>
      <c r="G7" s="33">
        <f t="shared" ref="G7:G35" si="0">C7+D7+E7+F7</f>
        <v>0</v>
      </c>
    </row>
    <row r="8" spans="1:8" x14ac:dyDescent="0.25">
      <c r="A8" s="2" t="s">
        <v>6</v>
      </c>
      <c r="B8" s="1" t="s">
        <v>20</v>
      </c>
      <c r="C8" s="31">
        <v>0</v>
      </c>
      <c r="D8" s="31">
        <v>0</v>
      </c>
      <c r="E8" s="31">
        <v>0</v>
      </c>
      <c r="F8" s="40">
        <v>0</v>
      </c>
      <c r="G8" s="33">
        <f t="shared" si="0"/>
        <v>0</v>
      </c>
    </row>
    <row r="9" spans="1:8" x14ac:dyDescent="0.25">
      <c r="A9" s="2" t="s">
        <v>7</v>
      </c>
      <c r="B9" s="1" t="s">
        <v>21</v>
      </c>
      <c r="C9" s="31">
        <v>0</v>
      </c>
      <c r="D9" s="31">
        <v>0</v>
      </c>
      <c r="E9" s="31">
        <v>0</v>
      </c>
      <c r="F9" s="40">
        <v>0</v>
      </c>
      <c r="G9" s="33">
        <f t="shared" si="0"/>
        <v>0</v>
      </c>
    </row>
    <row r="10" spans="1:8" ht="15.75" thickBot="1" x14ac:dyDescent="0.3">
      <c r="A10" s="8" t="s">
        <v>8</v>
      </c>
      <c r="B10" s="9" t="s">
        <v>22</v>
      </c>
      <c r="C10" s="32">
        <v>0</v>
      </c>
      <c r="D10" s="32">
        <v>0</v>
      </c>
      <c r="E10" s="32">
        <v>0</v>
      </c>
      <c r="F10" s="47">
        <v>0</v>
      </c>
      <c r="G10" s="33">
        <f t="shared" si="0"/>
        <v>0</v>
      </c>
    </row>
    <row r="11" spans="1:8" ht="15.75" thickBot="1" x14ac:dyDescent="0.3">
      <c r="A11" s="26" t="s">
        <v>16</v>
      </c>
      <c r="B11" s="10" t="s">
        <v>80</v>
      </c>
      <c r="C11" s="23">
        <f>SUM(C6:C10)</f>
        <v>0</v>
      </c>
      <c r="D11" s="23">
        <f>SUM(D6:D10)</f>
        <v>0</v>
      </c>
      <c r="E11" s="23">
        <f>SUM(E6:E10)</f>
        <v>0</v>
      </c>
      <c r="F11" s="23">
        <f>SUM(F6:F10)</f>
        <v>0</v>
      </c>
      <c r="G11" s="24">
        <f>SUM(G6:G10)</f>
        <v>0</v>
      </c>
    </row>
    <row r="12" spans="1:8" x14ac:dyDescent="0.25">
      <c r="A12" s="3"/>
      <c r="B12" s="4"/>
      <c r="C12" s="34"/>
      <c r="D12" s="34"/>
      <c r="E12" s="34"/>
      <c r="F12" s="42"/>
      <c r="G12" s="33"/>
    </row>
    <row r="13" spans="1:8" x14ac:dyDescent="0.25">
      <c r="A13" s="2" t="s">
        <v>9</v>
      </c>
      <c r="B13" s="1" t="s">
        <v>27</v>
      </c>
      <c r="C13" s="31">
        <v>0</v>
      </c>
      <c r="D13" s="31">
        <v>0</v>
      </c>
      <c r="E13" s="31">
        <v>0</v>
      </c>
      <c r="F13" s="31">
        <v>0</v>
      </c>
      <c r="G13" s="33">
        <f t="shared" si="0"/>
        <v>0</v>
      </c>
    </row>
    <row r="14" spans="1:8" x14ac:dyDescent="0.25">
      <c r="A14" s="2" t="s">
        <v>10</v>
      </c>
      <c r="B14" s="1" t="s">
        <v>28</v>
      </c>
      <c r="C14" s="31">
        <v>0</v>
      </c>
      <c r="D14" s="31">
        <v>0</v>
      </c>
      <c r="E14" s="31">
        <v>0</v>
      </c>
      <c r="F14" s="31">
        <v>0</v>
      </c>
      <c r="G14" s="33">
        <f t="shared" si="0"/>
        <v>0</v>
      </c>
    </row>
    <row r="15" spans="1:8" x14ac:dyDescent="0.25">
      <c r="A15" s="2" t="s">
        <v>11</v>
      </c>
      <c r="B15" s="1" t="s">
        <v>29</v>
      </c>
      <c r="C15" s="31">
        <v>0</v>
      </c>
      <c r="D15" s="31">
        <v>0</v>
      </c>
      <c r="E15" s="31">
        <v>0</v>
      </c>
      <c r="F15" s="31">
        <v>0</v>
      </c>
      <c r="G15" s="33">
        <f t="shared" si="0"/>
        <v>0</v>
      </c>
    </row>
    <row r="16" spans="1:8" x14ac:dyDescent="0.25">
      <c r="A16" s="2" t="s">
        <v>12</v>
      </c>
      <c r="B16" s="1" t="s">
        <v>30</v>
      </c>
      <c r="C16" s="31">
        <v>0</v>
      </c>
      <c r="D16" s="31">
        <v>0</v>
      </c>
      <c r="E16" s="31">
        <v>0</v>
      </c>
      <c r="F16" s="31">
        <v>0</v>
      </c>
      <c r="G16" s="33">
        <f t="shared" si="0"/>
        <v>0</v>
      </c>
    </row>
    <row r="17" spans="1:7" s="25" customFormat="1" x14ac:dyDescent="0.25">
      <c r="A17" s="2" t="s">
        <v>13</v>
      </c>
      <c r="B17" s="1" t="s">
        <v>31</v>
      </c>
      <c r="C17" s="21">
        <v>0</v>
      </c>
      <c r="D17" s="21">
        <v>0</v>
      </c>
      <c r="E17" s="21">
        <v>0</v>
      </c>
      <c r="F17" s="31">
        <v>0</v>
      </c>
      <c r="G17" s="33">
        <f t="shared" si="0"/>
        <v>0</v>
      </c>
    </row>
    <row r="18" spans="1:7" s="25" customFormat="1" x14ac:dyDescent="0.25">
      <c r="A18" s="2" t="s">
        <v>14</v>
      </c>
      <c r="B18" s="1" t="s">
        <v>32</v>
      </c>
      <c r="C18" s="21">
        <v>0</v>
      </c>
      <c r="D18" s="21">
        <v>0</v>
      </c>
      <c r="E18" s="21">
        <v>0</v>
      </c>
      <c r="F18" s="31">
        <v>0</v>
      </c>
      <c r="G18" s="33">
        <f t="shared" si="0"/>
        <v>0</v>
      </c>
    </row>
    <row r="19" spans="1:7" s="25" customFormat="1" ht="15.75" thickBot="1" x14ac:dyDescent="0.3">
      <c r="A19" s="8" t="s">
        <v>15</v>
      </c>
      <c r="B19" s="9" t="s">
        <v>33</v>
      </c>
      <c r="C19" s="35">
        <v>0</v>
      </c>
      <c r="D19" s="35">
        <v>0</v>
      </c>
      <c r="E19" s="35">
        <v>0</v>
      </c>
      <c r="F19" s="31">
        <v>0</v>
      </c>
      <c r="G19" s="33">
        <f t="shared" si="0"/>
        <v>0</v>
      </c>
    </row>
    <row r="20" spans="1:7" ht="15.75" thickBot="1" x14ac:dyDescent="0.3">
      <c r="A20" s="26" t="s">
        <v>17</v>
      </c>
      <c r="B20" s="10" t="s">
        <v>81</v>
      </c>
      <c r="C20" s="23">
        <f>SUM(C13:C19)</f>
        <v>0</v>
      </c>
      <c r="D20" s="23">
        <f>SUM(D13:D19)</f>
        <v>0</v>
      </c>
      <c r="E20" s="23">
        <f>SUM(E13:E19)</f>
        <v>0</v>
      </c>
      <c r="F20" s="23">
        <f>SUM(F13:F19)</f>
        <v>0</v>
      </c>
      <c r="G20" s="24">
        <f>SUM(G13:G19)</f>
        <v>0</v>
      </c>
    </row>
    <row r="21" spans="1:7" ht="15.75" thickBot="1" x14ac:dyDescent="0.3">
      <c r="A21" s="11"/>
      <c r="B21" s="12"/>
      <c r="C21" s="29"/>
      <c r="D21" s="29"/>
      <c r="E21" s="29"/>
      <c r="F21" s="45"/>
      <c r="G21" s="33"/>
    </row>
    <row r="22" spans="1:7" ht="15.75" thickBot="1" x14ac:dyDescent="0.3">
      <c r="A22" s="26" t="s">
        <v>25</v>
      </c>
      <c r="B22" s="27" t="s">
        <v>26</v>
      </c>
      <c r="C22" s="23">
        <f>C20+C11</f>
        <v>0</v>
      </c>
      <c r="D22" s="23">
        <f>D20+D11</f>
        <v>0</v>
      </c>
      <c r="E22" s="23">
        <f>E20+E11</f>
        <v>0</v>
      </c>
      <c r="F22" s="23">
        <f>F20+F11</f>
        <v>0</v>
      </c>
      <c r="G22" s="24">
        <f>G20+G11</f>
        <v>0</v>
      </c>
    </row>
    <row r="23" spans="1:7" x14ac:dyDescent="0.25">
      <c r="A23" s="3"/>
      <c r="B23" s="4"/>
      <c r="C23" s="34"/>
      <c r="D23" s="34"/>
      <c r="E23" s="34"/>
      <c r="F23" s="42"/>
      <c r="G23" s="33"/>
    </row>
    <row r="24" spans="1:7" x14ac:dyDescent="0.25">
      <c r="A24" s="2" t="s">
        <v>34</v>
      </c>
      <c r="B24" s="1" t="s">
        <v>37</v>
      </c>
      <c r="C24" s="31">
        <v>0</v>
      </c>
      <c r="D24" s="31">
        <v>0</v>
      </c>
      <c r="E24" s="31">
        <v>0</v>
      </c>
      <c r="F24" s="31">
        <v>0</v>
      </c>
      <c r="G24" s="33">
        <f t="shared" si="0"/>
        <v>0</v>
      </c>
    </row>
    <row r="25" spans="1:7" x14ac:dyDescent="0.25">
      <c r="A25" s="2" t="s">
        <v>35</v>
      </c>
      <c r="B25" s="1" t="s">
        <v>38</v>
      </c>
      <c r="C25" s="31">
        <v>0</v>
      </c>
      <c r="D25" s="31">
        <v>0</v>
      </c>
      <c r="E25" s="31">
        <v>0</v>
      </c>
      <c r="F25" s="31">
        <v>0</v>
      </c>
      <c r="G25" s="33">
        <f t="shared" si="0"/>
        <v>0</v>
      </c>
    </row>
    <row r="26" spans="1:7" ht="15.75" thickBot="1" x14ac:dyDescent="0.3">
      <c r="A26" s="8" t="s">
        <v>36</v>
      </c>
      <c r="B26" s="9" t="s">
        <v>39</v>
      </c>
      <c r="C26" s="31">
        <v>0</v>
      </c>
      <c r="D26" s="31">
        <v>0</v>
      </c>
      <c r="E26" s="31">
        <v>0</v>
      </c>
      <c r="F26" s="31">
        <v>0</v>
      </c>
      <c r="G26" s="33">
        <f t="shared" si="0"/>
        <v>0</v>
      </c>
    </row>
    <row r="27" spans="1:7" ht="15.75" thickBot="1" x14ac:dyDescent="0.3">
      <c r="A27" s="26" t="s">
        <v>40</v>
      </c>
      <c r="B27" s="10" t="s">
        <v>83</v>
      </c>
      <c r="C27" s="23">
        <f>SUM(C24:C26)</f>
        <v>0</v>
      </c>
      <c r="D27" s="23">
        <f>SUM(D24:D26)</f>
        <v>0</v>
      </c>
      <c r="E27" s="23">
        <f>SUM(E24:E26)</f>
        <v>0</v>
      </c>
      <c r="F27" s="23">
        <f>SUM(F24:F26)</f>
        <v>0</v>
      </c>
      <c r="G27" s="24">
        <f>SUM(G24:G26)</f>
        <v>0</v>
      </c>
    </row>
    <row r="28" spans="1:7" x14ac:dyDescent="0.25">
      <c r="A28" s="3"/>
      <c r="B28" s="4"/>
      <c r="C28" s="34"/>
      <c r="D28" s="34"/>
      <c r="E28" s="34"/>
      <c r="F28" s="42"/>
      <c r="G28" s="33"/>
    </row>
    <row r="29" spans="1:7" s="25" customFormat="1" x14ac:dyDescent="0.25">
      <c r="A29" s="2" t="s">
        <v>9</v>
      </c>
      <c r="B29" s="1" t="s">
        <v>27</v>
      </c>
      <c r="C29" s="31">
        <v>0</v>
      </c>
      <c r="D29" s="31">
        <v>0</v>
      </c>
      <c r="E29" s="31">
        <v>0</v>
      </c>
      <c r="F29" s="31">
        <v>0</v>
      </c>
      <c r="G29" s="33">
        <f t="shared" si="0"/>
        <v>0</v>
      </c>
    </row>
    <row r="30" spans="1:7" x14ac:dyDescent="0.25">
      <c r="A30" s="2" t="s">
        <v>10</v>
      </c>
      <c r="B30" s="1" t="s">
        <v>28</v>
      </c>
      <c r="C30" s="31">
        <v>0</v>
      </c>
      <c r="D30" s="31">
        <v>0</v>
      </c>
      <c r="E30" s="31">
        <v>0</v>
      </c>
      <c r="F30" s="31">
        <v>0</v>
      </c>
      <c r="G30" s="33">
        <f t="shared" si="0"/>
        <v>0</v>
      </c>
    </row>
    <row r="31" spans="1:7" x14ac:dyDescent="0.25">
      <c r="A31" s="2" t="s">
        <v>11</v>
      </c>
      <c r="B31" s="1" t="s">
        <v>29</v>
      </c>
      <c r="C31" s="31">
        <v>0</v>
      </c>
      <c r="D31" s="31">
        <v>0</v>
      </c>
      <c r="E31" s="31">
        <v>0</v>
      </c>
      <c r="F31" s="31">
        <v>0</v>
      </c>
      <c r="G31" s="33">
        <f t="shared" si="0"/>
        <v>0</v>
      </c>
    </row>
    <row r="32" spans="1:7" x14ac:dyDescent="0.25">
      <c r="A32" s="2" t="s">
        <v>12</v>
      </c>
      <c r="B32" s="1" t="s">
        <v>30</v>
      </c>
      <c r="C32" s="31">
        <v>0</v>
      </c>
      <c r="D32" s="31">
        <v>0</v>
      </c>
      <c r="E32" s="31">
        <v>0</v>
      </c>
      <c r="F32" s="31">
        <v>0</v>
      </c>
      <c r="G32" s="33">
        <f t="shared" si="0"/>
        <v>0</v>
      </c>
    </row>
    <row r="33" spans="1:7" x14ac:dyDescent="0.25">
      <c r="A33" s="2" t="s">
        <v>13</v>
      </c>
      <c r="B33" s="1" t="s">
        <v>31</v>
      </c>
      <c r="C33" s="21">
        <v>0</v>
      </c>
      <c r="D33" s="21">
        <v>0</v>
      </c>
      <c r="E33" s="21">
        <v>0</v>
      </c>
      <c r="F33" s="31">
        <v>0</v>
      </c>
      <c r="G33" s="33">
        <f t="shared" si="0"/>
        <v>0</v>
      </c>
    </row>
    <row r="34" spans="1:7" x14ac:dyDescent="0.25">
      <c r="A34" s="2" t="s">
        <v>14</v>
      </c>
      <c r="B34" s="1" t="s">
        <v>32</v>
      </c>
      <c r="C34" s="21">
        <v>0</v>
      </c>
      <c r="D34" s="21">
        <v>0</v>
      </c>
      <c r="E34" s="21">
        <v>0</v>
      </c>
      <c r="F34" s="31">
        <v>0</v>
      </c>
      <c r="G34" s="33">
        <f t="shared" si="0"/>
        <v>0</v>
      </c>
    </row>
    <row r="35" spans="1:7" ht="15.75" thickBot="1" x14ac:dyDescent="0.3">
      <c r="A35" s="8" t="s">
        <v>15</v>
      </c>
      <c r="B35" s="9" t="s">
        <v>33</v>
      </c>
      <c r="C35" s="35">
        <v>0</v>
      </c>
      <c r="D35" s="35">
        <v>0</v>
      </c>
      <c r="E35" s="35">
        <v>0</v>
      </c>
      <c r="F35" s="31">
        <v>0</v>
      </c>
      <c r="G35" s="33">
        <f t="shared" si="0"/>
        <v>0</v>
      </c>
    </row>
    <row r="36" spans="1:7" ht="15.75" thickBot="1" x14ac:dyDescent="0.3">
      <c r="A36" s="26" t="s">
        <v>42</v>
      </c>
      <c r="B36" s="10" t="s">
        <v>82</v>
      </c>
      <c r="C36" s="23">
        <f>SUM(C29:C35)</f>
        <v>0</v>
      </c>
      <c r="D36" s="23">
        <f>SUM(D29:D35)</f>
        <v>0</v>
      </c>
      <c r="E36" s="23">
        <f>SUM(E29:E35)</f>
        <v>0</v>
      </c>
      <c r="F36" s="23">
        <f>SUM(F29:F35)</f>
        <v>0</v>
      </c>
      <c r="G36" s="24">
        <f>SUM(G29:G35)</f>
        <v>0</v>
      </c>
    </row>
    <row r="37" spans="1:7" ht="15.75" thickBot="1" x14ac:dyDescent="0.3">
      <c r="A37" s="11"/>
      <c r="B37" s="12"/>
      <c r="C37" s="29"/>
      <c r="D37" s="29"/>
      <c r="E37" s="29"/>
      <c r="F37" s="45"/>
      <c r="G37" s="33"/>
    </row>
    <row r="38" spans="1:7" ht="15.75" thickBot="1" x14ac:dyDescent="0.3">
      <c r="A38" s="26" t="s">
        <v>44</v>
      </c>
      <c r="B38" s="27" t="s">
        <v>45</v>
      </c>
      <c r="C38" s="23">
        <f>C36+C27</f>
        <v>0</v>
      </c>
      <c r="D38" s="23">
        <f>D36+D27</f>
        <v>0</v>
      </c>
      <c r="E38" s="23">
        <f>E36+E27</f>
        <v>0</v>
      </c>
      <c r="F38" s="23">
        <f>F36+F27</f>
        <v>0</v>
      </c>
      <c r="G38" s="24">
        <f>G36+G27</f>
        <v>0</v>
      </c>
    </row>
    <row r="39" spans="1:7" ht="15.75" thickBot="1" x14ac:dyDescent="0.3">
      <c r="A39" s="11"/>
      <c r="B39" s="28"/>
      <c r="C39" s="29"/>
      <c r="D39" s="29"/>
      <c r="E39" s="29"/>
      <c r="F39" s="45"/>
      <c r="G39" s="33"/>
    </row>
    <row r="40" spans="1:7" ht="15.75" thickBot="1" x14ac:dyDescent="0.3">
      <c r="A40" s="26" t="s">
        <v>46</v>
      </c>
      <c r="B40" s="27" t="s">
        <v>47</v>
      </c>
      <c r="C40" s="23">
        <f>C22+C38</f>
        <v>0</v>
      </c>
      <c r="D40" s="23">
        <f>D22+D38</f>
        <v>0</v>
      </c>
      <c r="E40" s="23">
        <f>E22+E38</f>
        <v>0</v>
      </c>
      <c r="F40" s="23">
        <f>F22+F38</f>
        <v>0</v>
      </c>
      <c r="G40" s="24">
        <f>G22+G38</f>
        <v>0</v>
      </c>
    </row>
    <row r="41" spans="1:7" x14ac:dyDescent="0.25">
      <c r="A41" s="96" t="s">
        <v>108</v>
      </c>
    </row>
  </sheetData>
  <mergeCells count="2"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1" manualBreakCount="1">
    <brk id="23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Normal="100" workbookViewId="0">
      <selection activeCell="E17" sqref="E17"/>
    </sheetView>
  </sheetViews>
  <sheetFormatPr defaultRowHeight="15" x14ac:dyDescent="0.25"/>
  <cols>
    <col min="1" max="1" width="11" customWidth="1"/>
    <col min="2" max="2" width="48.5703125" customWidth="1"/>
    <col min="3" max="4" width="13.7109375" style="16" customWidth="1"/>
    <col min="5" max="5" width="13.85546875" style="16" customWidth="1"/>
    <col min="6" max="6" width="13.140625" style="16" customWidth="1"/>
    <col min="7" max="7" width="13.28515625" style="37" customWidth="1"/>
    <col min="8" max="8" width="12.7109375" customWidth="1"/>
    <col min="9" max="9" width="11.7109375" customWidth="1"/>
    <col min="10" max="11" width="12.5703125" customWidth="1"/>
    <col min="12" max="12" width="12.42578125" customWidth="1"/>
  </cols>
  <sheetData>
    <row r="1" spans="1:12" x14ac:dyDescent="0.25">
      <c r="L1" s="17" t="s">
        <v>91</v>
      </c>
    </row>
    <row r="2" spans="1:12" x14ac:dyDescent="0.25">
      <c r="A2" s="102" t="s">
        <v>98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x14ac:dyDescent="0.25">
      <c r="A3" s="102" t="s">
        <v>92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5.75" thickBot="1" x14ac:dyDescent="0.3">
      <c r="L4" s="17" t="s">
        <v>3</v>
      </c>
    </row>
    <row r="5" spans="1:12" ht="15.75" thickBot="1" x14ac:dyDescent="0.3">
      <c r="A5" s="107" t="s">
        <v>2</v>
      </c>
      <c r="B5" s="108" t="s">
        <v>0</v>
      </c>
      <c r="C5" s="103" t="s">
        <v>109</v>
      </c>
      <c r="D5" s="104"/>
      <c r="E5" s="104"/>
      <c r="F5" s="104"/>
      <c r="G5" s="105"/>
      <c r="H5" s="103" t="s">
        <v>110</v>
      </c>
      <c r="I5" s="104"/>
      <c r="J5" s="104"/>
      <c r="K5" s="104"/>
      <c r="L5" s="105"/>
    </row>
    <row r="6" spans="1:12" ht="33" customHeight="1" thickBot="1" x14ac:dyDescent="0.3">
      <c r="A6" s="109"/>
      <c r="B6" s="110"/>
      <c r="C6" s="111" t="s">
        <v>53</v>
      </c>
      <c r="D6" s="111" t="s">
        <v>54</v>
      </c>
      <c r="E6" s="111" t="s">
        <v>55</v>
      </c>
      <c r="F6" s="111" t="s">
        <v>56</v>
      </c>
      <c r="G6" s="20" t="s">
        <v>1</v>
      </c>
      <c r="H6" s="111" t="s">
        <v>53</v>
      </c>
      <c r="I6" s="111" t="s">
        <v>54</v>
      </c>
      <c r="J6" s="111" t="s">
        <v>55</v>
      </c>
      <c r="K6" s="111" t="s">
        <v>56</v>
      </c>
      <c r="L6" s="20" t="s">
        <v>1</v>
      </c>
    </row>
    <row r="7" spans="1:12" x14ac:dyDescent="0.25">
      <c r="A7" s="14" t="s">
        <v>4</v>
      </c>
      <c r="B7" s="15" t="s">
        <v>18</v>
      </c>
      <c r="C7" s="18">
        <v>0</v>
      </c>
      <c r="D7" s="31">
        <v>0</v>
      </c>
      <c r="E7" s="31">
        <v>0</v>
      </c>
      <c r="F7" s="31">
        <v>0</v>
      </c>
      <c r="G7" s="19">
        <f>C7+D7+E7</f>
        <v>0</v>
      </c>
      <c r="H7" s="18">
        <v>0</v>
      </c>
      <c r="I7" s="31">
        <v>0</v>
      </c>
      <c r="J7" s="31">
        <v>0</v>
      </c>
      <c r="K7" s="31">
        <v>0</v>
      </c>
      <c r="L7" s="19">
        <f>H7+I7+J7</f>
        <v>0</v>
      </c>
    </row>
    <row r="8" spans="1:12" x14ac:dyDescent="0.25">
      <c r="A8" s="2" t="s">
        <v>5</v>
      </c>
      <c r="B8" s="1" t="s">
        <v>19</v>
      </c>
      <c r="C8" s="31">
        <v>0</v>
      </c>
      <c r="D8" s="31">
        <v>0</v>
      </c>
      <c r="E8" s="31">
        <v>0</v>
      </c>
      <c r="F8" s="31">
        <v>0</v>
      </c>
      <c r="G8" s="22">
        <f t="shared" ref="G8:G41" si="0">C8+D8+E8</f>
        <v>0</v>
      </c>
      <c r="H8" s="31">
        <v>0</v>
      </c>
      <c r="I8" s="31">
        <v>0</v>
      </c>
      <c r="J8" s="31">
        <v>0</v>
      </c>
      <c r="K8" s="31">
        <v>0</v>
      </c>
      <c r="L8" s="22">
        <f t="shared" ref="L8:L11" si="1">H8+I8+J8</f>
        <v>0</v>
      </c>
    </row>
    <row r="9" spans="1:12" x14ac:dyDescent="0.25">
      <c r="A9" s="2" t="s">
        <v>6</v>
      </c>
      <c r="B9" s="1" t="s">
        <v>20</v>
      </c>
      <c r="C9" s="31">
        <v>0</v>
      </c>
      <c r="D9" s="31">
        <v>0</v>
      </c>
      <c r="E9" s="31">
        <v>0</v>
      </c>
      <c r="F9" s="31">
        <v>0</v>
      </c>
      <c r="G9" s="22">
        <f t="shared" si="0"/>
        <v>0</v>
      </c>
      <c r="H9" s="31">
        <v>0</v>
      </c>
      <c r="I9" s="31">
        <v>0</v>
      </c>
      <c r="J9" s="31">
        <v>0</v>
      </c>
      <c r="K9" s="31">
        <v>0</v>
      </c>
      <c r="L9" s="22">
        <f t="shared" si="1"/>
        <v>0</v>
      </c>
    </row>
    <row r="10" spans="1:12" x14ac:dyDescent="0.25">
      <c r="A10" s="2" t="s">
        <v>7</v>
      </c>
      <c r="B10" s="1" t="s">
        <v>21</v>
      </c>
      <c r="C10" s="31">
        <v>0</v>
      </c>
      <c r="D10" s="31">
        <v>0</v>
      </c>
      <c r="E10" s="31">
        <v>0</v>
      </c>
      <c r="F10" s="31">
        <v>0</v>
      </c>
      <c r="G10" s="22">
        <f t="shared" si="0"/>
        <v>0</v>
      </c>
      <c r="H10" s="31">
        <v>0</v>
      </c>
      <c r="I10" s="31">
        <v>0</v>
      </c>
      <c r="J10" s="31">
        <v>0</v>
      </c>
      <c r="K10" s="31">
        <v>0</v>
      </c>
      <c r="L10" s="22">
        <f t="shared" si="1"/>
        <v>0</v>
      </c>
    </row>
    <row r="11" spans="1:12" ht="15.75" thickBot="1" x14ac:dyDescent="0.3">
      <c r="A11" s="2" t="s">
        <v>8</v>
      </c>
      <c r="B11" s="1" t="s">
        <v>22</v>
      </c>
      <c r="C11" s="31">
        <v>0</v>
      </c>
      <c r="D11" s="31">
        <v>0</v>
      </c>
      <c r="E11" s="31">
        <v>0</v>
      </c>
      <c r="F11" s="31">
        <v>0</v>
      </c>
      <c r="G11" s="22">
        <f t="shared" si="0"/>
        <v>0</v>
      </c>
      <c r="H11" s="31">
        <v>0</v>
      </c>
      <c r="I11" s="31">
        <v>0</v>
      </c>
      <c r="J11" s="31">
        <v>0</v>
      </c>
      <c r="K11" s="31">
        <v>0</v>
      </c>
      <c r="L11" s="22">
        <f t="shared" si="1"/>
        <v>0</v>
      </c>
    </row>
    <row r="12" spans="1:12" ht="15.75" thickBot="1" x14ac:dyDescent="0.3">
      <c r="A12" s="26" t="s">
        <v>16</v>
      </c>
      <c r="B12" s="10" t="s">
        <v>23</v>
      </c>
      <c r="C12" s="23">
        <f>SUM(C7:C11)</f>
        <v>0</v>
      </c>
      <c r="D12" s="23">
        <f>SUM(D7:D11)</f>
        <v>0</v>
      </c>
      <c r="E12" s="23">
        <f>SUM(E7:E11)</f>
        <v>0</v>
      </c>
      <c r="F12" s="41">
        <v>0</v>
      </c>
      <c r="G12" s="24">
        <f>C12+D12+E12</f>
        <v>0</v>
      </c>
      <c r="H12" s="23">
        <f>SUM(H7:H11)</f>
        <v>0</v>
      </c>
      <c r="I12" s="23">
        <f>SUM(I7:I11)</f>
        <v>0</v>
      </c>
      <c r="J12" s="23">
        <f>SUM(J7:J11)</f>
        <v>0</v>
      </c>
      <c r="K12" s="41">
        <v>0</v>
      </c>
      <c r="L12" s="24">
        <f>H12+I12+J12</f>
        <v>0</v>
      </c>
    </row>
    <row r="13" spans="1:12" x14ac:dyDescent="0.25">
      <c r="A13" s="3"/>
      <c r="B13" s="4"/>
      <c r="C13" s="34"/>
      <c r="D13" s="34"/>
      <c r="E13" s="34"/>
      <c r="F13" s="42"/>
      <c r="G13" s="33"/>
      <c r="H13" s="34"/>
      <c r="I13" s="34"/>
      <c r="J13" s="34"/>
      <c r="K13" s="42"/>
      <c r="L13" s="33"/>
    </row>
    <row r="14" spans="1:12" x14ac:dyDescent="0.25">
      <c r="A14" s="2" t="s">
        <v>9</v>
      </c>
      <c r="B14" s="1" t="s">
        <v>27</v>
      </c>
      <c r="C14" s="31">
        <v>0</v>
      </c>
      <c r="D14" s="31">
        <v>0</v>
      </c>
      <c r="E14" s="31">
        <v>0</v>
      </c>
      <c r="F14" s="31">
        <v>0</v>
      </c>
      <c r="G14" s="33">
        <f t="shared" si="0"/>
        <v>0</v>
      </c>
      <c r="H14" s="31">
        <v>0</v>
      </c>
      <c r="I14" s="31">
        <v>0</v>
      </c>
      <c r="J14" s="31">
        <v>0</v>
      </c>
      <c r="K14" s="31">
        <v>0</v>
      </c>
      <c r="L14" s="33">
        <f t="shared" ref="L14:L20" si="2">H14+I14+J14</f>
        <v>0</v>
      </c>
    </row>
    <row r="15" spans="1:12" x14ac:dyDescent="0.25">
      <c r="A15" s="2" t="s">
        <v>10</v>
      </c>
      <c r="B15" s="1" t="s">
        <v>28</v>
      </c>
      <c r="C15" s="31">
        <v>0</v>
      </c>
      <c r="D15" s="31">
        <v>0</v>
      </c>
      <c r="E15" s="31">
        <v>0</v>
      </c>
      <c r="F15" s="31">
        <v>0</v>
      </c>
      <c r="G15" s="33">
        <f t="shared" si="0"/>
        <v>0</v>
      </c>
      <c r="H15" s="31">
        <v>0</v>
      </c>
      <c r="I15" s="31">
        <v>0</v>
      </c>
      <c r="J15" s="31">
        <v>0</v>
      </c>
      <c r="K15" s="31">
        <v>0</v>
      </c>
      <c r="L15" s="33">
        <f t="shared" si="2"/>
        <v>0</v>
      </c>
    </row>
    <row r="16" spans="1:12" x14ac:dyDescent="0.25">
      <c r="A16" s="2" t="s">
        <v>11</v>
      </c>
      <c r="B16" s="1" t="s">
        <v>29</v>
      </c>
      <c r="C16" s="31">
        <v>0</v>
      </c>
      <c r="D16" s="31">
        <v>0</v>
      </c>
      <c r="E16" s="31">
        <v>0</v>
      </c>
      <c r="F16" s="31">
        <v>0</v>
      </c>
      <c r="G16" s="33">
        <f t="shared" si="0"/>
        <v>0</v>
      </c>
      <c r="H16" s="31">
        <v>0</v>
      </c>
      <c r="I16" s="31">
        <v>0</v>
      </c>
      <c r="J16" s="31">
        <v>0</v>
      </c>
      <c r="K16" s="31">
        <v>0</v>
      </c>
      <c r="L16" s="33">
        <f t="shared" si="2"/>
        <v>0</v>
      </c>
    </row>
    <row r="17" spans="1:12" x14ac:dyDescent="0.25">
      <c r="A17" s="2" t="s">
        <v>12</v>
      </c>
      <c r="B17" s="1" t="s">
        <v>30</v>
      </c>
      <c r="C17" s="31">
        <v>0</v>
      </c>
      <c r="D17" s="31">
        <v>0</v>
      </c>
      <c r="E17" s="31">
        <v>0</v>
      </c>
      <c r="F17" s="31">
        <v>0</v>
      </c>
      <c r="G17" s="22">
        <f t="shared" si="0"/>
        <v>0</v>
      </c>
      <c r="H17" s="31">
        <v>0</v>
      </c>
      <c r="I17" s="31">
        <v>0</v>
      </c>
      <c r="J17" s="31">
        <v>0</v>
      </c>
      <c r="K17" s="31">
        <v>0</v>
      </c>
      <c r="L17" s="22">
        <f t="shared" si="2"/>
        <v>0</v>
      </c>
    </row>
    <row r="18" spans="1:12" s="25" customFormat="1" x14ac:dyDescent="0.25">
      <c r="A18" s="2" t="s">
        <v>13</v>
      </c>
      <c r="B18" s="1" t="s">
        <v>31</v>
      </c>
      <c r="C18" s="21">
        <v>0</v>
      </c>
      <c r="D18" s="21">
        <v>0</v>
      </c>
      <c r="E18" s="21">
        <v>0</v>
      </c>
      <c r="F18" s="31">
        <v>0</v>
      </c>
      <c r="G18" s="22">
        <f t="shared" si="0"/>
        <v>0</v>
      </c>
      <c r="H18" s="21">
        <v>0</v>
      </c>
      <c r="I18" s="21">
        <v>0</v>
      </c>
      <c r="J18" s="21">
        <v>0</v>
      </c>
      <c r="K18" s="31">
        <v>0</v>
      </c>
      <c r="L18" s="22">
        <f t="shared" si="2"/>
        <v>0</v>
      </c>
    </row>
    <row r="19" spans="1:12" s="25" customFormat="1" x14ac:dyDescent="0.25">
      <c r="A19" s="2" t="s">
        <v>14</v>
      </c>
      <c r="B19" s="1" t="s">
        <v>32</v>
      </c>
      <c r="C19" s="21">
        <v>0</v>
      </c>
      <c r="D19" s="21">
        <v>0</v>
      </c>
      <c r="E19" s="21">
        <v>0</v>
      </c>
      <c r="F19" s="31">
        <v>0</v>
      </c>
      <c r="G19" s="22">
        <f t="shared" si="0"/>
        <v>0</v>
      </c>
      <c r="H19" s="21">
        <v>0</v>
      </c>
      <c r="I19" s="21">
        <v>0</v>
      </c>
      <c r="J19" s="21">
        <v>0</v>
      </c>
      <c r="K19" s="31">
        <v>0</v>
      </c>
      <c r="L19" s="22">
        <f t="shared" si="2"/>
        <v>0</v>
      </c>
    </row>
    <row r="20" spans="1:12" s="25" customFormat="1" ht="15.75" thickBot="1" x14ac:dyDescent="0.3">
      <c r="A20" s="8" t="s">
        <v>15</v>
      </c>
      <c r="B20" s="9" t="s">
        <v>33</v>
      </c>
      <c r="C20" s="35">
        <v>0</v>
      </c>
      <c r="D20" s="35">
        <v>0</v>
      </c>
      <c r="E20" s="35">
        <v>0</v>
      </c>
      <c r="F20" s="31">
        <v>0</v>
      </c>
      <c r="G20" s="36">
        <f t="shared" si="0"/>
        <v>0</v>
      </c>
      <c r="H20" s="35">
        <v>0</v>
      </c>
      <c r="I20" s="35">
        <v>0</v>
      </c>
      <c r="J20" s="35">
        <v>0</v>
      </c>
      <c r="K20" s="31">
        <v>0</v>
      </c>
      <c r="L20" s="36">
        <f t="shared" si="2"/>
        <v>0</v>
      </c>
    </row>
    <row r="21" spans="1:12" ht="15.75" thickBot="1" x14ac:dyDescent="0.3">
      <c r="A21" s="26" t="s">
        <v>17</v>
      </c>
      <c r="B21" s="10" t="s">
        <v>24</v>
      </c>
      <c r="C21" s="23">
        <f>SUM(C14:C20)</f>
        <v>0</v>
      </c>
      <c r="D21" s="23">
        <f>SUM(D14:D20)</f>
        <v>0</v>
      </c>
      <c r="E21" s="23">
        <f>SUM(E14:E20)</f>
        <v>0</v>
      </c>
      <c r="F21" s="41">
        <v>0</v>
      </c>
      <c r="G21" s="24">
        <f>C21+D21+E21</f>
        <v>0</v>
      </c>
      <c r="H21" s="23">
        <f>SUM(H14:H20)</f>
        <v>0</v>
      </c>
      <c r="I21" s="23">
        <f>SUM(I14:I20)</f>
        <v>0</v>
      </c>
      <c r="J21" s="23">
        <f>SUM(J14:J20)</f>
        <v>0</v>
      </c>
      <c r="K21" s="41">
        <v>0</v>
      </c>
      <c r="L21" s="24">
        <f>H21+I21+J21</f>
        <v>0</v>
      </c>
    </row>
    <row r="22" spans="1:12" ht="15.75" thickBot="1" x14ac:dyDescent="0.3">
      <c r="A22" s="11"/>
      <c r="B22" s="12"/>
      <c r="C22" s="29"/>
      <c r="D22" s="29"/>
      <c r="E22" s="29"/>
      <c r="F22" s="45"/>
      <c r="G22" s="30"/>
      <c r="H22" s="29"/>
      <c r="I22" s="29"/>
      <c r="J22" s="29"/>
      <c r="K22" s="45"/>
      <c r="L22" s="30"/>
    </row>
    <row r="23" spans="1:12" ht="15.75" thickBot="1" x14ac:dyDescent="0.3">
      <c r="A23" s="26" t="s">
        <v>25</v>
      </c>
      <c r="B23" s="27" t="s">
        <v>26</v>
      </c>
      <c r="C23" s="23">
        <f>C21+C12</f>
        <v>0</v>
      </c>
      <c r="D23" s="23">
        <f>D21+D12</f>
        <v>0</v>
      </c>
      <c r="E23" s="23">
        <f>E21+E12</f>
        <v>0</v>
      </c>
      <c r="F23" s="41">
        <v>0</v>
      </c>
      <c r="G23" s="24">
        <f t="shared" si="0"/>
        <v>0</v>
      </c>
      <c r="H23" s="23">
        <f>H21+H12</f>
        <v>0</v>
      </c>
      <c r="I23" s="23">
        <f>I21+I12</f>
        <v>0</v>
      </c>
      <c r="J23" s="23">
        <f>J21+J12</f>
        <v>0</v>
      </c>
      <c r="K23" s="41">
        <v>0</v>
      </c>
      <c r="L23" s="24">
        <f t="shared" ref="L23" si="3">H23+I23+J23</f>
        <v>0</v>
      </c>
    </row>
    <row r="24" spans="1:12" x14ac:dyDescent="0.25">
      <c r="A24" s="3"/>
      <c r="B24" s="4"/>
      <c r="C24" s="34"/>
      <c r="D24" s="34"/>
      <c r="E24" s="34"/>
      <c r="F24" s="42"/>
      <c r="G24" s="33"/>
      <c r="H24" s="34"/>
      <c r="I24" s="34"/>
      <c r="J24" s="34"/>
      <c r="K24" s="42"/>
      <c r="L24" s="33"/>
    </row>
    <row r="25" spans="1:12" x14ac:dyDescent="0.25">
      <c r="A25" s="2" t="s">
        <v>34</v>
      </c>
      <c r="B25" s="1" t="s">
        <v>37</v>
      </c>
      <c r="C25" s="31">
        <v>0</v>
      </c>
      <c r="D25" s="31">
        <v>0</v>
      </c>
      <c r="E25" s="31">
        <v>0</v>
      </c>
      <c r="F25" s="31">
        <v>0</v>
      </c>
      <c r="G25" s="22">
        <f t="shared" si="0"/>
        <v>0</v>
      </c>
      <c r="H25" s="31">
        <v>0</v>
      </c>
      <c r="I25" s="31">
        <v>0</v>
      </c>
      <c r="J25" s="31">
        <v>0</v>
      </c>
      <c r="K25" s="31">
        <v>0</v>
      </c>
      <c r="L25" s="22">
        <f t="shared" ref="L25:L27" si="4">H25+I25+J25</f>
        <v>0</v>
      </c>
    </row>
    <row r="26" spans="1:12" x14ac:dyDescent="0.25">
      <c r="A26" s="2" t="s">
        <v>35</v>
      </c>
      <c r="B26" s="1" t="s">
        <v>38</v>
      </c>
      <c r="C26" s="31">
        <v>0</v>
      </c>
      <c r="D26" s="31">
        <v>0</v>
      </c>
      <c r="E26" s="31">
        <v>0</v>
      </c>
      <c r="F26" s="31">
        <v>0</v>
      </c>
      <c r="G26" s="22">
        <f t="shared" si="0"/>
        <v>0</v>
      </c>
      <c r="H26" s="31">
        <v>0</v>
      </c>
      <c r="I26" s="31">
        <v>0</v>
      </c>
      <c r="J26" s="31">
        <v>0</v>
      </c>
      <c r="K26" s="31">
        <v>0</v>
      </c>
      <c r="L26" s="22">
        <f t="shared" si="4"/>
        <v>0</v>
      </c>
    </row>
    <row r="27" spans="1:12" ht="15.75" thickBot="1" x14ac:dyDescent="0.3">
      <c r="A27" s="2" t="s">
        <v>36</v>
      </c>
      <c r="B27" s="1" t="s">
        <v>39</v>
      </c>
      <c r="C27" s="31">
        <v>0</v>
      </c>
      <c r="D27" s="31">
        <v>0</v>
      </c>
      <c r="E27" s="31">
        <v>0</v>
      </c>
      <c r="F27" s="31">
        <v>0</v>
      </c>
      <c r="G27" s="22">
        <f t="shared" si="0"/>
        <v>0</v>
      </c>
      <c r="H27" s="31">
        <v>0</v>
      </c>
      <c r="I27" s="31">
        <v>0</v>
      </c>
      <c r="J27" s="31">
        <v>0</v>
      </c>
      <c r="K27" s="31">
        <v>0</v>
      </c>
      <c r="L27" s="22">
        <f t="shared" si="4"/>
        <v>0</v>
      </c>
    </row>
    <row r="28" spans="1:12" ht="15.75" thickBot="1" x14ac:dyDescent="0.3">
      <c r="A28" s="26" t="s">
        <v>40</v>
      </c>
      <c r="B28" s="10" t="s">
        <v>41</v>
      </c>
      <c r="C28" s="23">
        <f>SUM(C25:C27)</f>
        <v>0</v>
      </c>
      <c r="D28" s="23">
        <f>SUM(D25:D27)</f>
        <v>0</v>
      </c>
      <c r="E28" s="23">
        <f>SUM(E25:E27)</f>
        <v>0</v>
      </c>
      <c r="F28" s="41">
        <v>0</v>
      </c>
      <c r="G28" s="24">
        <f>C28+D28+E28</f>
        <v>0</v>
      </c>
      <c r="H28" s="23">
        <f>SUM(H25:H27)</f>
        <v>0</v>
      </c>
      <c r="I28" s="23">
        <f>SUM(I25:I27)</f>
        <v>0</v>
      </c>
      <c r="J28" s="23">
        <f>SUM(J25:J27)</f>
        <v>0</v>
      </c>
      <c r="K28" s="41">
        <v>0</v>
      </c>
      <c r="L28" s="24">
        <f>H28+I28+J28</f>
        <v>0</v>
      </c>
    </row>
    <row r="29" spans="1:12" x14ac:dyDescent="0.25">
      <c r="A29" s="2"/>
      <c r="B29" s="1"/>
      <c r="C29" s="31"/>
      <c r="D29" s="31"/>
      <c r="E29" s="31"/>
      <c r="F29" s="40"/>
      <c r="G29" s="22"/>
      <c r="H29" s="31"/>
      <c r="I29" s="31"/>
      <c r="J29" s="31"/>
      <c r="K29" s="40"/>
      <c r="L29" s="22"/>
    </row>
    <row r="30" spans="1:12" s="25" customFormat="1" x14ac:dyDescent="0.25">
      <c r="A30" s="2" t="s">
        <v>9</v>
      </c>
      <c r="B30" s="1" t="s">
        <v>27</v>
      </c>
      <c r="C30" s="31">
        <v>0</v>
      </c>
      <c r="D30" s="31">
        <v>0</v>
      </c>
      <c r="E30" s="31">
        <v>0</v>
      </c>
      <c r="F30" s="31">
        <v>0</v>
      </c>
      <c r="G30" s="33">
        <f t="shared" ref="G30:G36" si="5">C30+D30+E30</f>
        <v>0</v>
      </c>
      <c r="H30" s="31">
        <v>0</v>
      </c>
      <c r="I30" s="31">
        <v>0</v>
      </c>
      <c r="J30" s="31">
        <v>0</v>
      </c>
      <c r="K30" s="31">
        <v>0</v>
      </c>
      <c r="L30" s="33">
        <f t="shared" ref="L30:L36" si="6">H30+I30+J30</f>
        <v>0</v>
      </c>
    </row>
    <row r="31" spans="1:12" x14ac:dyDescent="0.25">
      <c r="A31" s="2" t="s">
        <v>10</v>
      </c>
      <c r="B31" s="1" t="s">
        <v>28</v>
      </c>
      <c r="C31" s="31">
        <v>0</v>
      </c>
      <c r="D31" s="31">
        <v>0</v>
      </c>
      <c r="E31" s="31">
        <v>0</v>
      </c>
      <c r="F31" s="31">
        <v>0</v>
      </c>
      <c r="G31" s="33">
        <f t="shared" si="5"/>
        <v>0</v>
      </c>
      <c r="H31" s="31">
        <v>0</v>
      </c>
      <c r="I31" s="31">
        <v>0</v>
      </c>
      <c r="J31" s="31">
        <v>0</v>
      </c>
      <c r="K31" s="31">
        <v>0</v>
      </c>
      <c r="L31" s="33">
        <f t="shared" si="6"/>
        <v>0</v>
      </c>
    </row>
    <row r="32" spans="1:12" x14ac:dyDescent="0.25">
      <c r="A32" s="2" t="s">
        <v>11</v>
      </c>
      <c r="B32" s="1" t="s">
        <v>29</v>
      </c>
      <c r="C32" s="31">
        <v>0</v>
      </c>
      <c r="D32" s="31">
        <v>0</v>
      </c>
      <c r="E32" s="31">
        <v>0</v>
      </c>
      <c r="F32" s="31">
        <v>0</v>
      </c>
      <c r="G32" s="33">
        <f t="shared" si="5"/>
        <v>0</v>
      </c>
      <c r="H32" s="31">
        <v>0</v>
      </c>
      <c r="I32" s="31">
        <v>0</v>
      </c>
      <c r="J32" s="31">
        <v>0</v>
      </c>
      <c r="K32" s="31">
        <v>0</v>
      </c>
      <c r="L32" s="33">
        <f t="shared" si="6"/>
        <v>0</v>
      </c>
    </row>
    <row r="33" spans="1:12" x14ac:dyDescent="0.25">
      <c r="A33" s="2" t="s">
        <v>12</v>
      </c>
      <c r="B33" s="1" t="s">
        <v>30</v>
      </c>
      <c r="C33" s="31">
        <v>0</v>
      </c>
      <c r="D33" s="31">
        <v>0</v>
      </c>
      <c r="E33" s="31">
        <v>0</v>
      </c>
      <c r="F33" s="31">
        <v>0</v>
      </c>
      <c r="G33" s="22">
        <f t="shared" si="5"/>
        <v>0</v>
      </c>
      <c r="H33" s="31">
        <v>0</v>
      </c>
      <c r="I33" s="31">
        <v>0</v>
      </c>
      <c r="J33" s="31">
        <v>0</v>
      </c>
      <c r="K33" s="31">
        <v>0</v>
      </c>
      <c r="L33" s="22">
        <f t="shared" si="6"/>
        <v>0</v>
      </c>
    </row>
    <row r="34" spans="1:12" x14ac:dyDescent="0.25">
      <c r="A34" s="2" t="s">
        <v>13</v>
      </c>
      <c r="B34" s="1" t="s">
        <v>31</v>
      </c>
      <c r="C34" s="21">
        <v>0</v>
      </c>
      <c r="D34" s="21">
        <v>0</v>
      </c>
      <c r="E34" s="21">
        <v>0</v>
      </c>
      <c r="F34" s="31">
        <v>0</v>
      </c>
      <c r="G34" s="22">
        <f t="shared" si="5"/>
        <v>0</v>
      </c>
      <c r="H34" s="21">
        <v>0</v>
      </c>
      <c r="I34" s="21">
        <v>0</v>
      </c>
      <c r="J34" s="21">
        <v>0</v>
      </c>
      <c r="K34" s="31">
        <v>0</v>
      </c>
      <c r="L34" s="22">
        <f t="shared" si="6"/>
        <v>0</v>
      </c>
    </row>
    <row r="35" spans="1:12" x14ac:dyDescent="0.25">
      <c r="A35" s="2" t="s">
        <v>14</v>
      </c>
      <c r="B35" s="1" t="s">
        <v>32</v>
      </c>
      <c r="C35" s="21">
        <v>0</v>
      </c>
      <c r="D35" s="21">
        <v>0</v>
      </c>
      <c r="E35" s="21">
        <v>0</v>
      </c>
      <c r="F35" s="31">
        <v>0</v>
      </c>
      <c r="G35" s="22">
        <f t="shared" si="5"/>
        <v>0</v>
      </c>
      <c r="H35" s="21">
        <v>0</v>
      </c>
      <c r="I35" s="21">
        <v>0</v>
      </c>
      <c r="J35" s="21">
        <v>0</v>
      </c>
      <c r="K35" s="31">
        <v>0</v>
      </c>
      <c r="L35" s="22">
        <f t="shared" si="6"/>
        <v>0</v>
      </c>
    </row>
    <row r="36" spans="1:12" ht="15.75" thickBot="1" x14ac:dyDescent="0.3">
      <c r="A36" s="8" t="s">
        <v>15</v>
      </c>
      <c r="B36" s="9" t="s">
        <v>33</v>
      </c>
      <c r="C36" s="35">
        <v>0</v>
      </c>
      <c r="D36" s="35">
        <v>0</v>
      </c>
      <c r="E36" s="35">
        <v>0</v>
      </c>
      <c r="F36" s="31">
        <v>0</v>
      </c>
      <c r="G36" s="36">
        <f t="shared" si="5"/>
        <v>0</v>
      </c>
      <c r="H36" s="35">
        <v>0</v>
      </c>
      <c r="I36" s="35">
        <v>0</v>
      </c>
      <c r="J36" s="35">
        <v>0</v>
      </c>
      <c r="K36" s="31">
        <v>0</v>
      </c>
      <c r="L36" s="36">
        <f t="shared" si="6"/>
        <v>0</v>
      </c>
    </row>
    <row r="37" spans="1:12" ht="15.75" thickBot="1" x14ac:dyDescent="0.3">
      <c r="A37" s="26" t="s">
        <v>42</v>
      </c>
      <c r="B37" s="10" t="s">
        <v>43</v>
      </c>
      <c r="C37" s="23">
        <f>SUM(C30:C36)</f>
        <v>0</v>
      </c>
      <c r="D37" s="23">
        <f>SUM(D30:D36)</f>
        <v>0</v>
      </c>
      <c r="E37" s="23">
        <f>SUM(E30:E36)</f>
        <v>0</v>
      </c>
      <c r="F37" s="41">
        <v>0</v>
      </c>
      <c r="G37" s="24">
        <f>C37+D37+E37</f>
        <v>0</v>
      </c>
      <c r="H37" s="23">
        <f>SUM(H30:H36)</f>
        <v>0</v>
      </c>
      <c r="I37" s="23">
        <f>SUM(I30:I36)</f>
        <v>0</v>
      </c>
      <c r="J37" s="23">
        <f>SUM(J30:J36)</f>
        <v>0</v>
      </c>
      <c r="K37" s="41">
        <v>0</v>
      </c>
      <c r="L37" s="24">
        <f>H37+I37+J37</f>
        <v>0</v>
      </c>
    </row>
    <row r="38" spans="1:12" ht="15.75" thickBot="1" x14ac:dyDescent="0.3">
      <c r="A38" s="11"/>
      <c r="B38" s="12"/>
      <c r="C38" s="29"/>
      <c r="D38" s="29"/>
      <c r="E38" s="29"/>
      <c r="F38" s="45"/>
      <c r="G38" s="30"/>
      <c r="H38" s="29"/>
      <c r="I38" s="29"/>
      <c r="J38" s="29"/>
      <c r="K38" s="45"/>
      <c r="L38" s="30"/>
    </row>
    <row r="39" spans="1:12" ht="15.75" thickBot="1" x14ac:dyDescent="0.3">
      <c r="A39" s="26" t="s">
        <v>44</v>
      </c>
      <c r="B39" s="27" t="s">
        <v>45</v>
      </c>
      <c r="C39" s="23">
        <f>C37+C28</f>
        <v>0</v>
      </c>
      <c r="D39" s="23">
        <f>D37+D28</f>
        <v>0</v>
      </c>
      <c r="E39" s="23">
        <f>E37+E28</f>
        <v>0</v>
      </c>
      <c r="F39" s="41">
        <v>0</v>
      </c>
      <c r="G39" s="24">
        <f t="shared" si="0"/>
        <v>0</v>
      </c>
      <c r="H39" s="23">
        <f>H37+H28</f>
        <v>0</v>
      </c>
      <c r="I39" s="23">
        <f>I37+I28</f>
        <v>0</v>
      </c>
      <c r="J39" s="23">
        <f>J37+J28</f>
        <v>0</v>
      </c>
      <c r="K39" s="41">
        <v>0</v>
      </c>
      <c r="L39" s="24">
        <f t="shared" ref="L39" si="7">H39+I39+J39</f>
        <v>0</v>
      </c>
    </row>
    <row r="40" spans="1:12" ht="15.75" thickBot="1" x14ac:dyDescent="0.3">
      <c r="A40" s="11"/>
      <c r="B40" s="28"/>
      <c r="C40" s="29"/>
      <c r="D40" s="29"/>
      <c r="E40" s="29"/>
      <c r="F40" s="45"/>
      <c r="G40" s="30"/>
      <c r="H40" s="29"/>
      <c r="I40" s="29"/>
      <c r="J40" s="29"/>
      <c r="K40" s="45"/>
      <c r="L40" s="30"/>
    </row>
    <row r="41" spans="1:12" ht="15.75" thickBot="1" x14ac:dyDescent="0.3">
      <c r="A41" s="26" t="s">
        <v>46</v>
      </c>
      <c r="B41" s="27" t="s">
        <v>47</v>
      </c>
      <c r="C41" s="23">
        <f>C23+C39</f>
        <v>0</v>
      </c>
      <c r="D41" s="23">
        <f>D23+D39</f>
        <v>0</v>
      </c>
      <c r="E41" s="23">
        <f>E23+E39</f>
        <v>0</v>
      </c>
      <c r="F41" s="41">
        <v>0</v>
      </c>
      <c r="G41" s="24">
        <f t="shared" si="0"/>
        <v>0</v>
      </c>
      <c r="H41" s="23">
        <f>H23+H39</f>
        <v>0</v>
      </c>
      <c r="I41" s="23">
        <f>I23+I39</f>
        <v>0</v>
      </c>
      <c r="J41" s="23">
        <f>J23+J39</f>
        <v>0</v>
      </c>
      <c r="K41" s="41">
        <v>0</v>
      </c>
      <c r="L41" s="24">
        <f t="shared" ref="L41" si="8">H41+I41+J41</f>
        <v>0</v>
      </c>
    </row>
    <row r="42" spans="1:12" x14ac:dyDescent="0.25">
      <c r="A42" s="101" t="s">
        <v>111</v>
      </c>
      <c r="H42" s="16"/>
      <c r="I42" s="16"/>
      <c r="J42" s="16"/>
      <c r="K42" s="16"/>
      <c r="L42" s="37"/>
    </row>
  </sheetData>
  <mergeCells count="6">
    <mergeCell ref="H5:L5"/>
    <mergeCell ref="A2:L2"/>
    <mergeCell ref="A3:L3"/>
    <mergeCell ref="A5:A6"/>
    <mergeCell ref="B5:B6"/>
    <mergeCell ref="C5:G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3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Normal="100" workbookViewId="0">
      <selection activeCell="B15" sqref="B15"/>
    </sheetView>
  </sheetViews>
  <sheetFormatPr defaultRowHeight="15" x14ac:dyDescent="0.25"/>
  <cols>
    <col min="1" max="1" width="11" customWidth="1"/>
    <col min="2" max="2" width="48.5703125" customWidth="1"/>
    <col min="3" max="3" width="13.7109375" style="16" customWidth="1"/>
    <col min="4" max="4" width="11.85546875" style="16" customWidth="1"/>
    <col min="5" max="5" width="11.28515625" style="16" customWidth="1"/>
    <col min="6" max="6" width="11.5703125" style="16" customWidth="1"/>
    <col min="7" max="7" width="11.140625" style="37" customWidth="1"/>
    <col min="8" max="8" width="13.7109375" style="16" customWidth="1"/>
    <col min="9" max="9" width="11.85546875" style="16" customWidth="1"/>
    <col min="10" max="10" width="11.28515625" style="16" customWidth="1"/>
    <col min="11" max="11" width="11.5703125" style="16" customWidth="1"/>
    <col min="12" max="12" width="11.140625" style="37" customWidth="1"/>
  </cols>
  <sheetData>
    <row r="1" spans="1:12" x14ac:dyDescent="0.25">
      <c r="G1" s="17"/>
      <c r="L1" s="17" t="s">
        <v>57</v>
      </c>
    </row>
    <row r="2" spans="1:12" x14ac:dyDescent="0.25">
      <c r="A2" s="102" t="s">
        <v>98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x14ac:dyDescent="0.25">
      <c r="A3" s="102" t="s">
        <v>58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5.75" thickBot="1" x14ac:dyDescent="0.3">
      <c r="G4" s="17"/>
      <c r="L4" s="17" t="s">
        <v>3</v>
      </c>
    </row>
    <row r="5" spans="1:12" ht="15.75" thickBot="1" x14ac:dyDescent="0.3">
      <c r="A5" s="107" t="s">
        <v>2</v>
      </c>
      <c r="B5" s="108" t="s">
        <v>0</v>
      </c>
      <c r="C5" s="103" t="s">
        <v>109</v>
      </c>
      <c r="D5" s="104"/>
      <c r="E5" s="104"/>
      <c r="F5" s="104"/>
      <c r="G5" s="105"/>
      <c r="H5" s="103" t="s">
        <v>110</v>
      </c>
      <c r="I5" s="104"/>
      <c r="J5" s="104"/>
      <c r="K5" s="104"/>
      <c r="L5" s="105"/>
    </row>
    <row r="6" spans="1:12" ht="33" customHeight="1" thickBot="1" x14ac:dyDescent="0.3">
      <c r="A6" s="109"/>
      <c r="B6" s="110"/>
      <c r="C6" s="111" t="s">
        <v>53</v>
      </c>
      <c r="D6" s="111" t="s">
        <v>54</v>
      </c>
      <c r="E6" s="111" t="s">
        <v>55</v>
      </c>
      <c r="F6" s="111" t="s">
        <v>56</v>
      </c>
      <c r="G6" s="20" t="s">
        <v>1</v>
      </c>
      <c r="H6" s="111" t="s">
        <v>53</v>
      </c>
      <c r="I6" s="111" t="s">
        <v>54</v>
      </c>
      <c r="J6" s="111" t="s">
        <v>55</v>
      </c>
      <c r="K6" s="111" t="s">
        <v>56</v>
      </c>
      <c r="L6" s="20" t="s">
        <v>1</v>
      </c>
    </row>
    <row r="7" spans="1:12" x14ac:dyDescent="0.25">
      <c r="A7" s="14" t="s">
        <v>4</v>
      </c>
      <c r="B7" s="15" t="s">
        <v>18</v>
      </c>
      <c r="C7" s="18">
        <v>44073</v>
      </c>
      <c r="D7" s="18">
        <f>50375-3259</f>
        <v>47116</v>
      </c>
      <c r="E7" s="18">
        <v>73585</v>
      </c>
      <c r="F7" s="18">
        <v>7958</v>
      </c>
      <c r="G7" s="59">
        <f t="shared" ref="G7:G12" si="0">C7+D7+E7+F7</f>
        <v>172732</v>
      </c>
      <c r="H7" s="18">
        <v>47372</v>
      </c>
      <c r="I7" s="18">
        <v>48736</v>
      </c>
      <c r="J7" s="18">
        <v>77550</v>
      </c>
      <c r="K7" s="18">
        <v>10005</v>
      </c>
      <c r="L7" s="59">
        <f t="shared" ref="L7:L12" si="1">H7+I7+J7+K7</f>
        <v>183663</v>
      </c>
    </row>
    <row r="8" spans="1:12" x14ac:dyDescent="0.25">
      <c r="A8" s="2" t="s">
        <v>5</v>
      </c>
      <c r="B8" s="1" t="s">
        <v>19</v>
      </c>
      <c r="C8" s="31">
        <v>9373</v>
      </c>
      <c r="D8" s="31">
        <f>11423-747</f>
        <v>10676</v>
      </c>
      <c r="E8" s="31">
        <v>16631</v>
      </c>
      <c r="F8" s="31">
        <v>1792</v>
      </c>
      <c r="G8" s="22">
        <f t="shared" si="0"/>
        <v>38472</v>
      </c>
      <c r="H8" s="31">
        <v>9766</v>
      </c>
      <c r="I8" s="31">
        <v>10929</v>
      </c>
      <c r="J8" s="31">
        <v>17589</v>
      </c>
      <c r="K8" s="31">
        <v>2162</v>
      </c>
      <c r="L8" s="22">
        <f t="shared" si="1"/>
        <v>40446</v>
      </c>
    </row>
    <row r="9" spans="1:12" x14ac:dyDescent="0.25">
      <c r="A9" s="2" t="s">
        <v>6</v>
      </c>
      <c r="B9" s="1" t="s">
        <v>20</v>
      </c>
      <c r="C9" s="31">
        <f>105072-3048-1370-1378</f>
        <v>99276</v>
      </c>
      <c r="D9" s="31">
        <f>12464-50</f>
        <v>12414</v>
      </c>
      <c r="E9" s="31">
        <f>25303-2004</f>
        <v>23299</v>
      </c>
      <c r="F9" s="31">
        <v>8061</v>
      </c>
      <c r="G9" s="22">
        <f t="shared" si="0"/>
        <v>143050</v>
      </c>
      <c r="H9" s="31">
        <v>110415</v>
      </c>
      <c r="I9" s="31">
        <v>13902</v>
      </c>
      <c r="J9" s="31">
        <v>23939</v>
      </c>
      <c r="K9" s="31">
        <f>6698+340</f>
        <v>7038</v>
      </c>
      <c r="L9" s="22">
        <f t="shared" si="1"/>
        <v>155294</v>
      </c>
    </row>
    <row r="10" spans="1:12" x14ac:dyDescent="0.25">
      <c r="A10" s="2" t="s">
        <v>7</v>
      </c>
      <c r="B10" s="1" t="s">
        <v>21</v>
      </c>
      <c r="C10" s="31">
        <v>7150</v>
      </c>
      <c r="D10" s="31">
        <v>0</v>
      </c>
      <c r="E10" s="31">
        <v>8150</v>
      </c>
      <c r="F10" s="40">
        <v>0</v>
      </c>
      <c r="G10" s="22">
        <f t="shared" si="0"/>
        <v>15300</v>
      </c>
      <c r="H10" s="31">
        <v>7150</v>
      </c>
      <c r="I10" s="31">
        <v>0</v>
      </c>
      <c r="J10" s="31">
        <v>8150</v>
      </c>
      <c r="K10" s="40">
        <v>0</v>
      </c>
      <c r="L10" s="22">
        <f t="shared" si="1"/>
        <v>15300</v>
      </c>
    </row>
    <row r="11" spans="1:12" ht="15.75" thickBot="1" x14ac:dyDescent="0.3">
      <c r="A11" s="60" t="s">
        <v>8</v>
      </c>
      <c r="B11" s="61" t="s">
        <v>22</v>
      </c>
      <c r="C11" s="31">
        <v>6848</v>
      </c>
      <c r="D11" s="62">
        <v>0</v>
      </c>
      <c r="E11" s="31">
        <v>0</v>
      </c>
      <c r="F11" s="63">
        <v>0</v>
      </c>
      <c r="G11" s="64">
        <f t="shared" si="0"/>
        <v>6848</v>
      </c>
      <c r="H11" s="31">
        <v>6848</v>
      </c>
      <c r="I11" s="62">
        <v>0</v>
      </c>
      <c r="J11" s="31">
        <v>0</v>
      </c>
      <c r="K11" s="63">
        <v>0</v>
      </c>
      <c r="L11" s="64">
        <f t="shared" si="1"/>
        <v>6848</v>
      </c>
    </row>
    <row r="12" spans="1:12" ht="15.75" thickBot="1" x14ac:dyDescent="0.3">
      <c r="A12" s="26" t="s">
        <v>16</v>
      </c>
      <c r="B12" s="10" t="s">
        <v>23</v>
      </c>
      <c r="C12" s="23">
        <f>SUM(C7:C11)</f>
        <v>166720</v>
      </c>
      <c r="D12" s="23">
        <f>SUM(D7:D11)</f>
        <v>70206</v>
      </c>
      <c r="E12" s="23">
        <f>SUM(E7:E11)</f>
        <v>121665</v>
      </c>
      <c r="F12" s="23">
        <f>SUM(F7:F11)</f>
        <v>17811</v>
      </c>
      <c r="G12" s="24">
        <f t="shared" si="0"/>
        <v>376402</v>
      </c>
      <c r="H12" s="23">
        <f>SUM(H7:H11)</f>
        <v>181551</v>
      </c>
      <c r="I12" s="23">
        <f>SUM(I7:I11)</f>
        <v>73567</v>
      </c>
      <c r="J12" s="23">
        <f>SUM(J7:J11)</f>
        <v>127228</v>
      </c>
      <c r="K12" s="23">
        <f>SUM(K7:K11)</f>
        <v>19205</v>
      </c>
      <c r="L12" s="24">
        <f t="shared" si="1"/>
        <v>401551</v>
      </c>
    </row>
    <row r="13" spans="1:12" x14ac:dyDescent="0.25">
      <c r="A13" s="3"/>
      <c r="B13" s="4"/>
      <c r="C13" s="34"/>
      <c r="D13" s="34"/>
      <c r="E13" s="34"/>
      <c r="F13" s="42"/>
      <c r="G13" s="33"/>
      <c r="H13" s="34"/>
      <c r="I13" s="34"/>
      <c r="J13" s="34"/>
      <c r="K13" s="42"/>
      <c r="L13" s="33"/>
    </row>
    <row r="14" spans="1:12" x14ac:dyDescent="0.25">
      <c r="A14" s="2" t="s">
        <v>9</v>
      </c>
      <c r="B14" s="1" t="s">
        <v>27</v>
      </c>
      <c r="C14" s="31">
        <v>0</v>
      </c>
      <c r="D14" s="31">
        <v>0</v>
      </c>
      <c r="E14" s="31">
        <v>0</v>
      </c>
      <c r="F14" s="31">
        <v>0</v>
      </c>
      <c r="G14" s="33">
        <f t="shared" ref="G14:G20" si="2">C14+D14+E14</f>
        <v>0</v>
      </c>
      <c r="H14" s="31">
        <v>0</v>
      </c>
      <c r="I14" s="31">
        <v>0</v>
      </c>
      <c r="J14" s="31">
        <v>0</v>
      </c>
      <c r="K14" s="31">
        <v>0</v>
      </c>
      <c r="L14" s="33">
        <f t="shared" ref="L14:L20" si="3">H14+I14+J14</f>
        <v>0</v>
      </c>
    </row>
    <row r="15" spans="1:12" x14ac:dyDescent="0.25">
      <c r="A15" s="2" t="s">
        <v>10</v>
      </c>
      <c r="B15" s="1" t="s">
        <v>28</v>
      </c>
      <c r="C15" s="31">
        <v>0</v>
      </c>
      <c r="D15" s="31">
        <v>0</v>
      </c>
      <c r="E15" s="31">
        <v>0</v>
      </c>
      <c r="F15" s="31">
        <v>0</v>
      </c>
      <c r="G15" s="33">
        <f t="shared" si="2"/>
        <v>0</v>
      </c>
      <c r="H15" s="31">
        <v>0</v>
      </c>
      <c r="I15" s="31">
        <v>0</v>
      </c>
      <c r="J15" s="31">
        <v>0</v>
      </c>
      <c r="K15" s="31">
        <v>0</v>
      </c>
      <c r="L15" s="33">
        <f t="shared" si="3"/>
        <v>0</v>
      </c>
    </row>
    <row r="16" spans="1:12" x14ac:dyDescent="0.25">
      <c r="A16" s="2" t="s">
        <v>11</v>
      </c>
      <c r="B16" s="1" t="s">
        <v>29</v>
      </c>
      <c r="C16" s="31">
        <v>0</v>
      </c>
      <c r="D16" s="31">
        <v>0</v>
      </c>
      <c r="E16" s="31">
        <v>0</v>
      </c>
      <c r="F16" s="31">
        <v>0</v>
      </c>
      <c r="G16" s="33">
        <f t="shared" si="2"/>
        <v>0</v>
      </c>
      <c r="H16" s="31">
        <v>0</v>
      </c>
      <c r="I16" s="31">
        <v>0</v>
      </c>
      <c r="J16" s="31">
        <v>0</v>
      </c>
      <c r="K16" s="31">
        <v>0</v>
      </c>
      <c r="L16" s="33">
        <f t="shared" si="3"/>
        <v>0</v>
      </c>
    </row>
    <row r="17" spans="1:12" x14ac:dyDescent="0.25">
      <c r="A17" s="2" t="s">
        <v>12</v>
      </c>
      <c r="B17" s="1" t="s">
        <v>30</v>
      </c>
      <c r="C17" s="31">
        <v>0</v>
      </c>
      <c r="D17" s="31">
        <v>0</v>
      </c>
      <c r="E17" s="31">
        <v>0</v>
      </c>
      <c r="F17" s="31">
        <v>0</v>
      </c>
      <c r="G17" s="22">
        <f t="shared" si="2"/>
        <v>0</v>
      </c>
      <c r="H17" s="31">
        <v>7059</v>
      </c>
      <c r="I17" s="31">
        <v>0</v>
      </c>
      <c r="J17" s="31">
        <v>0</v>
      </c>
      <c r="K17" s="31">
        <v>0</v>
      </c>
      <c r="L17" s="22">
        <f t="shared" si="3"/>
        <v>7059</v>
      </c>
    </row>
    <row r="18" spans="1:12" s="25" customFormat="1" x14ac:dyDescent="0.25">
      <c r="A18" s="2" t="s">
        <v>13</v>
      </c>
      <c r="B18" s="1" t="s">
        <v>31</v>
      </c>
      <c r="C18" s="21">
        <v>191813</v>
      </c>
      <c r="D18" s="21">
        <v>0</v>
      </c>
      <c r="E18" s="21">
        <v>0</v>
      </c>
      <c r="F18" s="31">
        <v>0</v>
      </c>
      <c r="G18" s="22">
        <f t="shared" si="2"/>
        <v>191813</v>
      </c>
      <c r="H18" s="21">
        <f>201832+340</f>
        <v>202172</v>
      </c>
      <c r="I18" s="21">
        <v>0</v>
      </c>
      <c r="J18" s="21">
        <v>0</v>
      </c>
      <c r="K18" s="31">
        <v>0</v>
      </c>
      <c r="L18" s="22">
        <f t="shared" si="3"/>
        <v>202172</v>
      </c>
    </row>
    <row r="19" spans="1:12" s="25" customFormat="1" x14ac:dyDescent="0.25">
      <c r="A19" s="2" t="s">
        <v>14</v>
      </c>
      <c r="B19" s="1" t="s">
        <v>32</v>
      </c>
      <c r="C19" s="21">
        <v>0</v>
      </c>
      <c r="D19" s="21">
        <v>0</v>
      </c>
      <c r="E19" s="21">
        <v>0</v>
      </c>
      <c r="F19" s="31">
        <v>0</v>
      </c>
      <c r="G19" s="22">
        <f t="shared" si="2"/>
        <v>0</v>
      </c>
      <c r="H19" s="21">
        <v>0</v>
      </c>
      <c r="I19" s="21">
        <v>0</v>
      </c>
      <c r="J19" s="21">
        <v>0</v>
      </c>
      <c r="K19" s="31">
        <v>0</v>
      </c>
      <c r="L19" s="22">
        <f t="shared" si="3"/>
        <v>0</v>
      </c>
    </row>
    <row r="20" spans="1:12" s="25" customFormat="1" ht="15.75" thickBot="1" x14ac:dyDescent="0.3">
      <c r="A20" s="8" t="s">
        <v>15</v>
      </c>
      <c r="B20" s="9" t="s">
        <v>33</v>
      </c>
      <c r="C20" s="35">
        <v>0</v>
      </c>
      <c r="D20" s="35">
        <v>0</v>
      </c>
      <c r="E20" s="35">
        <v>0</v>
      </c>
      <c r="F20" s="44">
        <v>0</v>
      </c>
      <c r="G20" s="36">
        <f t="shared" si="2"/>
        <v>0</v>
      </c>
      <c r="H20" s="35">
        <v>0</v>
      </c>
      <c r="I20" s="35">
        <v>0</v>
      </c>
      <c r="J20" s="35">
        <v>0</v>
      </c>
      <c r="K20" s="44">
        <v>0</v>
      </c>
      <c r="L20" s="36">
        <f t="shared" si="3"/>
        <v>0</v>
      </c>
    </row>
    <row r="21" spans="1:12" ht="15.75" thickBot="1" x14ac:dyDescent="0.3">
      <c r="A21" s="26" t="s">
        <v>17</v>
      </c>
      <c r="B21" s="10" t="s">
        <v>24</v>
      </c>
      <c r="C21" s="23">
        <f>SUM(C14:C20)</f>
        <v>191813</v>
      </c>
      <c r="D21" s="23">
        <f>SUM(D14:D20)</f>
        <v>0</v>
      </c>
      <c r="E21" s="23">
        <f>SUM(E14:E20)</f>
        <v>0</v>
      </c>
      <c r="F21" s="23">
        <f>SUM(F14:F20)</f>
        <v>0</v>
      </c>
      <c r="G21" s="24">
        <f>C21+D21+E21+F21</f>
        <v>191813</v>
      </c>
      <c r="H21" s="23">
        <f>SUM(H14:H20)</f>
        <v>209231</v>
      </c>
      <c r="I21" s="23">
        <f>SUM(I14:I20)</f>
        <v>0</v>
      </c>
      <c r="J21" s="23">
        <f>SUM(J14:J20)</f>
        <v>0</v>
      </c>
      <c r="K21" s="23">
        <f>SUM(K14:K20)</f>
        <v>0</v>
      </c>
      <c r="L21" s="24">
        <f>H21+I21+J21+K21</f>
        <v>209231</v>
      </c>
    </row>
    <row r="22" spans="1:12" ht="15.75" thickBot="1" x14ac:dyDescent="0.3">
      <c r="A22" s="11"/>
      <c r="B22" s="12"/>
      <c r="C22" s="29"/>
      <c r="D22" s="29"/>
      <c r="E22" s="29"/>
      <c r="F22" s="45"/>
      <c r="G22" s="30"/>
      <c r="H22" s="29"/>
      <c r="I22" s="29"/>
      <c r="J22" s="29"/>
      <c r="K22" s="45"/>
      <c r="L22" s="30"/>
    </row>
    <row r="23" spans="1:12" ht="15.75" thickBot="1" x14ac:dyDescent="0.3">
      <c r="A23" s="26" t="s">
        <v>25</v>
      </c>
      <c r="B23" s="27" t="s">
        <v>26</v>
      </c>
      <c r="C23" s="23">
        <f>C21+C12</f>
        <v>358533</v>
      </c>
      <c r="D23" s="23">
        <f>D21+D12</f>
        <v>70206</v>
      </c>
      <c r="E23" s="23">
        <f>E21+E12</f>
        <v>121665</v>
      </c>
      <c r="F23" s="23">
        <f>F21+F12</f>
        <v>17811</v>
      </c>
      <c r="G23" s="24">
        <f>C23+D23+E23+F23</f>
        <v>568215</v>
      </c>
      <c r="H23" s="23">
        <f>H21+H12</f>
        <v>390782</v>
      </c>
      <c r="I23" s="23">
        <f>I21+I12</f>
        <v>73567</v>
      </c>
      <c r="J23" s="23">
        <f>J21+J12</f>
        <v>127228</v>
      </c>
      <c r="K23" s="23">
        <f>K21+K12</f>
        <v>19205</v>
      </c>
      <c r="L23" s="24">
        <f>H23+I23+J23+K23</f>
        <v>610782</v>
      </c>
    </row>
    <row r="24" spans="1:12" x14ac:dyDescent="0.25">
      <c r="A24" s="3"/>
      <c r="B24" s="4"/>
      <c r="C24" s="34"/>
      <c r="D24" s="34"/>
      <c r="E24" s="34"/>
      <c r="F24" s="42"/>
      <c r="G24" s="33"/>
      <c r="H24" s="34"/>
      <c r="I24" s="34"/>
      <c r="J24" s="34"/>
      <c r="K24" s="42"/>
      <c r="L24" s="33"/>
    </row>
    <row r="25" spans="1:12" x14ac:dyDescent="0.25">
      <c r="A25" s="2" t="s">
        <v>34</v>
      </c>
      <c r="B25" s="1" t="s">
        <v>37</v>
      </c>
      <c r="C25" s="31">
        <f>1285474-1639</f>
        <v>1283835</v>
      </c>
      <c r="D25" s="31">
        <v>559</v>
      </c>
      <c r="E25" s="31">
        <v>953</v>
      </c>
      <c r="F25" s="40">
        <v>127</v>
      </c>
      <c r="G25" s="22">
        <f>C25+D25+E25+F25</f>
        <v>1285474</v>
      </c>
      <c r="H25" s="31">
        <v>1301843</v>
      </c>
      <c r="I25" s="31">
        <v>559</v>
      </c>
      <c r="J25" s="31">
        <v>1461</v>
      </c>
      <c r="K25" s="40">
        <v>127</v>
      </c>
      <c r="L25" s="22">
        <f>H25+I25+J25+K25</f>
        <v>1303990</v>
      </c>
    </row>
    <row r="26" spans="1:12" x14ac:dyDescent="0.25">
      <c r="A26" s="2" t="s">
        <v>35</v>
      </c>
      <c r="B26" s="1" t="s">
        <v>38</v>
      </c>
      <c r="C26" s="31">
        <v>0</v>
      </c>
      <c r="D26" s="31">
        <v>0</v>
      </c>
      <c r="E26" s="31">
        <v>1296</v>
      </c>
      <c r="F26" s="40">
        <v>1270</v>
      </c>
      <c r="G26" s="22">
        <f>C26+D26+E26+F26</f>
        <v>2566</v>
      </c>
      <c r="H26" s="31">
        <v>167223</v>
      </c>
      <c r="I26" s="31">
        <v>0</v>
      </c>
      <c r="J26" s="31">
        <v>788</v>
      </c>
      <c r="K26" s="40">
        <v>1270</v>
      </c>
      <c r="L26" s="22">
        <f>H26+I26+J26+K26</f>
        <v>169281</v>
      </c>
    </row>
    <row r="27" spans="1:12" ht="15.75" thickBot="1" x14ac:dyDescent="0.3">
      <c r="A27" s="2" t="s">
        <v>36</v>
      </c>
      <c r="B27" s="1" t="s">
        <v>39</v>
      </c>
      <c r="C27" s="31">
        <v>0</v>
      </c>
      <c r="D27" s="31">
        <v>0</v>
      </c>
      <c r="E27" s="31">
        <v>0</v>
      </c>
      <c r="F27" s="40">
        <v>0</v>
      </c>
      <c r="G27" s="22">
        <f>C27+D27+E27+F27</f>
        <v>0</v>
      </c>
      <c r="H27" s="31">
        <v>0</v>
      </c>
      <c r="I27" s="31">
        <v>0</v>
      </c>
      <c r="J27" s="31">
        <v>0</v>
      </c>
      <c r="K27" s="40">
        <v>0</v>
      </c>
      <c r="L27" s="22">
        <f>H27+I27+J27+K27</f>
        <v>0</v>
      </c>
    </row>
    <row r="28" spans="1:12" ht="15.75" thickBot="1" x14ac:dyDescent="0.3">
      <c r="A28" s="26" t="s">
        <v>40</v>
      </c>
      <c r="B28" s="10" t="s">
        <v>41</v>
      </c>
      <c r="C28" s="23">
        <f>SUM(C25:C27)</f>
        <v>1283835</v>
      </c>
      <c r="D28" s="23">
        <f>SUM(D25:D27)</f>
        <v>559</v>
      </c>
      <c r="E28" s="23">
        <f>SUM(E25:E27)</f>
        <v>2249</v>
      </c>
      <c r="F28" s="23">
        <f>SUM(F25:F27)</f>
        <v>1397</v>
      </c>
      <c r="G28" s="24">
        <f>C28+D28+E28+F28</f>
        <v>1288040</v>
      </c>
      <c r="H28" s="23">
        <f>SUM(H25:H27)</f>
        <v>1469066</v>
      </c>
      <c r="I28" s="23">
        <f>SUM(I25:I27)</f>
        <v>559</v>
      </c>
      <c r="J28" s="23">
        <f>SUM(J25:J27)</f>
        <v>2249</v>
      </c>
      <c r="K28" s="23">
        <f>SUM(K25:K27)</f>
        <v>1397</v>
      </c>
      <c r="L28" s="24">
        <f>H28+I28+J28+K28</f>
        <v>1473271</v>
      </c>
    </row>
    <row r="29" spans="1:12" x14ac:dyDescent="0.25">
      <c r="A29" s="2"/>
      <c r="B29" s="1"/>
      <c r="C29" s="31"/>
      <c r="D29" s="31"/>
      <c r="E29" s="31"/>
      <c r="F29" s="40"/>
      <c r="G29" s="22"/>
      <c r="H29" s="31"/>
      <c r="I29" s="31"/>
      <c r="J29" s="31"/>
      <c r="K29" s="40"/>
      <c r="L29" s="22"/>
    </row>
    <row r="30" spans="1:12" s="25" customFormat="1" x14ac:dyDescent="0.25">
      <c r="A30" s="2" t="s">
        <v>9</v>
      </c>
      <c r="B30" s="1" t="s">
        <v>27</v>
      </c>
      <c r="C30" s="31">
        <v>0</v>
      </c>
      <c r="D30" s="31">
        <v>0</v>
      </c>
      <c r="E30" s="31">
        <v>0</v>
      </c>
      <c r="F30" s="42">
        <v>0</v>
      </c>
      <c r="G30" s="33">
        <f t="shared" ref="G30:G37" si="4">C30+D30+E30+F30</f>
        <v>0</v>
      </c>
      <c r="H30" s="31">
        <v>0</v>
      </c>
      <c r="I30" s="31">
        <v>0</v>
      </c>
      <c r="J30" s="31">
        <v>0</v>
      </c>
      <c r="K30" s="42">
        <v>0</v>
      </c>
      <c r="L30" s="33">
        <f t="shared" ref="L30:L37" si="5">H30+I30+J30+K30</f>
        <v>0</v>
      </c>
    </row>
    <row r="31" spans="1:12" x14ac:dyDescent="0.25">
      <c r="A31" s="2" t="s">
        <v>10</v>
      </c>
      <c r="B31" s="1" t="s">
        <v>28</v>
      </c>
      <c r="C31" s="31">
        <v>0</v>
      </c>
      <c r="D31" s="31">
        <v>0</v>
      </c>
      <c r="E31" s="31">
        <v>0</v>
      </c>
      <c r="F31" s="42">
        <v>0</v>
      </c>
      <c r="G31" s="33">
        <f t="shared" si="4"/>
        <v>0</v>
      </c>
      <c r="H31" s="31">
        <v>0</v>
      </c>
      <c r="I31" s="31">
        <v>0</v>
      </c>
      <c r="J31" s="31">
        <v>0</v>
      </c>
      <c r="K31" s="42">
        <v>0</v>
      </c>
      <c r="L31" s="33">
        <f t="shared" si="5"/>
        <v>0</v>
      </c>
    </row>
    <row r="32" spans="1:12" x14ac:dyDescent="0.25">
      <c r="A32" s="2" t="s">
        <v>11</v>
      </c>
      <c r="B32" s="1" t="s">
        <v>29</v>
      </c>
      <c r="C32" s="31">
        <v>0</v>
      </c>
      <c r="D32" s="31">
        <v>0</v>
      </c>
      <c r="E32" s="31">
        <v>0</v>
      </c>
      <c r="F32" s="42">
        <v>0</v>
      </c>
      <c r="G32" s="33">
        <f t="shared" si="4"/>
        <v>0</v>
      </c>
      <c r="H32" s="31">
        <v>0</v>
      </c>
      <c r="I32" s="31">
        <v>0</v>
      </c>
      <c r="J32" s="31">
        <v>0</v>
      </c>
      <c r="K32" s="42">
        <v>0</v>
      </c>
      <c r="L32" s="33">
        <f t="shared" si="5"/>
        <v>0</v>
      </c>
    </row>
    <row r="33" spans="1:12" x14ac:dyDescent="0.25">
      <c r="A33" s="2" t="s">
        <v>12</v>
      </c>
      <c r="B33" s="1" t="s">
        <v>30</v>
      </c>
      <c r="C33" s="31">
        <v>0</v>
      </c>
      <c r="D33" s="31">
        <v>0</v>
      </c>
      <c r="E33" s="31">
        <v>0</v>
      </c>
      <c r="F33" s="40">
        <v>0</v>
      </c>
      <c r="G33" s="33">
        <f t="shared" si="4"/>
        <v>0</v>
      </c>
      <c r="H33" s="31">
        <v>0</v>
      </c>
      <c r="I33" s="31">
        <v>0</v>
      </c>
      <c r="J33" s="31">
        <v>0</v>
      </c>
      <c r="K33" s="40">
        <v>0</v>
      </c>
      <c r="L33" s="33">
        <f t="shared" si="5"/>
        <v>0</v>
      </c>
    </row>
    <row r="34" spans="1:12" x14ac:dyDescent="0.25">
      <c r="A34" s="2" t="s">
        <v>13</v>
      </c>
      <c r="B34" s="1" t="s">
        <v>31</v>
      </c>
      <c r="C34" s="21">
        <v>4205</v>
      </c>
      <c r="D34" s="21">
        <v>0</v>
      </c>
      <c r="E34" s="21">
        <v>0</v>
      </c>
      <c r="F34" s="43">
        <v>0</v>
      </c>
      <c r="G34" s="33">
        <f t="shared" si="4"/>
        <v>4205</v>
      </c>
      <c r="H34" s="21">
        <v>4205</v>
      </c>
      <c r="I34" s="21">
        <v>0</v>
      </c>
      <c r="J34" s="21">
        <v>0</v>
      </c>
      <c r="K34" s="43">
        <v>0</v>
      </c>
      <c r="L34" s="33">
        <f t="shared" si="5"/>
        <v>4205</v>
      </c>
    </row>
    <row r="35" spans="1:12" x14ac:dyDescent="0.25">
      <c r="A35" s="2" t="s">
        <v>14</v>
      </c>
      <c r="B35" s="1" t="s">
        <v>32</v>
      </c>
      <c r="C35" s="21">
        <v>0</v>
      </c>
      <c r="D35" s="21">
        <v>0</v>
      </c>
      <c r="E35" s="21">
        <v>0</v>
      </c>
      <c r="F35" s="43">
        <v>0</v>
      </c>
      <c r="G35" s="33">
        <f t="shared" si="4"/>
        <v>0</v>
      </c>
      <c r="H35" s="21">
        <v>0</v>
      </c>
      <c r="I35" s="21">
        <v>0</v>
      </c>
      <c r="J35" s="21">
        <v>0</v>
      </c>
      <c r="K35" s="43">
        <v>0</v>
      </c>
      <c r="L35" s="33">
        <f t="shared" si="5"/>
        <v>0</v>
      </c>
    </row>
    <row r="36" spans="1:12" ht="15.75" thickBot="1" x14ac:dyDescent="0.3">
      <c r="A36" s="8" t="s">
        <v>15</v>
      </c>
      <c r="B36" s="9" t="s">
        <v>33</v>
      </c>
      <c r="C36" s="35">
        <v>0</v>
      </c>
      <c r="D36" s="35">
        <v>0</v>
      </c>
      <c r="E36" s="35">
        <v>0</v>
      </c>
      <c r="F36" s="44">
        <v>0</v>
      </c>
      <c r="G36" s="36">
        <f t="shared" si="4"/>
        <v>0</v>
      </c>
      <c r="H36" s="35">
        <v>0</v>
      </c>
      <c r="I36" s="35">
        <v>0</v>
      </c>
      <c r="J36" s="35">
        <v>0</v>
      </c>
      <c r="K36" s="44">
        <v>0</v>
      </c>
      <c r="L36" s="36">
        <f t="shared" si="5"/>
        <v>0</v>
      </c>
    </row>
    <row r="37" spans="1:12" ht="15.75" thickBot="1" x14ac:dyDescent="0.3">
      <c r="A37" s="26" t="s">
        <v>42</v>
      </c>
      <c r="B37" s="10" t="s">
        <v>43</v>
      </c>
      <c r="C37" s="23">
        <f>SUM(C30:C36)</f>
        <v>4205</v>
      </c>
      <c r="D37" s="23">
        <f>SUM(D30:D36)</f>
        <v>0</v>
      </c>
      <c r="E37" s="23">
        <f>SUM(E30:E36)</f>
        <v>0</v>
      </c>
      <c r="F37" s="23">
        <f>SUM(F30:F36)</f>
        <v>0</v>
      </c>
      <c r="G37" s="24">
        <f t="shared" si="4"/>
        <v>4205</v>
      </c>
      <c r="H37" s="23">
        <f>SUM(H30:H36)</f>
        <v>4205</v>
      </c>
      <c r="I37" s="23">
        <f>SUM(I30:I36)</f>
        <v>0</v>
      </c>
      <c r="J37" s="23">
        <f>SUM(J30:J36)</f>
        <v>0</v>
      </c>
      <c r="K37" s="23">
        <f>SUM(K30:K36)</f>
        <v>0</v>
      </c>
      <c r="L37" s="24">
        <f t="shared" si="5"/>
        <v>4205</v>
      </c>
    </row>
    <row r="38" spans="1:12" ht="15.75" thickBot="1" x14ac:dyDescent="0.3">
      <c r="A38" s="11"/>
      <c r="B38" s="12"/>
      <c r="C38" s="29"/>
      <c r="D38" s="29"/>
      <c r="E38" s="29"/>
      <c r="F38" s="45"/>
      <c r="G38" s="30"/>
      <c r="H38" s="29"/>
      <c r="I38" s="29"/>
      <c r="J38" s="29"/>
      <c r="K38" s="45"/>
      <c r="L38" s="30"/>
    </row>
    <row r="39" spans="1:12" ht="15.75" thickBot="1" x14ac:dyDescent="0.3">
      <c r="A39" s="26" t="s">
        <v>44</v>
      </c>
      <c r="B39" s="27" t="s">
        <v>45</v>
      </c>
      <c r="C39" s="23">
        <f>C37+C28</f>
        <v>1288040</v>
      </c>
      <c r="D39" s="23">
        <f>D37+D28</f>
        <v>559</v>
      </c>
      <c r="E39" s="23">
        <f>E37+E28</f>
        <v>2249</v>
      </c>
      <c r="F39" s="23">
        <f>F37+F28</f>
        <v>1397</v>
      </c>
      <c r="G39" s="24">
        <f>C39+D39+E39+F39</f>
        <v>1292245</v>
      </c>
      <c r="H39" s="23">
        <f>H37+H28</f>
        <v>1473271</v>
      </c>
      <c r="I39" s="23">
        <f>I37+I28</f>
        <v>559</v>
      </c>
      <c r="J39" s="23">
        <f>J37+J28</f>
        <v>2249</v>
      </c>
      <c r="K39" s="23">
        <f>K37+K28</f>
        <v>1397</v>
      </c>
      <c r="L39" s="24">
        <f>H39+I39+J39+K39</f>
        <v>1477476</v>
      </c>
    </row>
    <row r="40" spans="1:12" ht="15.75" thickBot="1" x14ac:dyDescent="0.3">
      <c r="A40" s="11"/>
      <c r="B40" s="28"/>
      <c r="C40" s="29"/>
      <c r="D40" s="29"/>
      <c r="E40" s="29"/>
      <c r="F40" s="45"/>
      <c r="G40" s="30"/>
      <c r="H40" s="29"/>
      <c r="I40" s="29"/>
      <c r="J40" s="29"/>
      <c r="K40" s="45"/>
      <c r="L40" s="30"/>
    </row>
    <row r="41" spans="1:12" ht="15.75" thickBot="1" x14ac:dyDescent="0.3">
      <c r="A41" s="26" t="s">
        <v>46</v>
      </c>
      <c r="B41" s="27" t="s">
        <v>47</v>
      </c>
      <c r="C41" s="23">
        <f>C23+C39</f>
        <v>1646573</v>
      </c>
      <c r="D41" s="23">
        <f>D23+D39</f>
        <v>70765</v>
      </c>
      <c r="E41" s="23">
        <f>E23+E39</f>
        <v>123914</v>
      </c>
      <c r="F41" s="23">
        <f>F23+F39</f>
        <v>19208</v>
      </c>
      <c r="G41" s="24">
        <f>C41+D41+E41+F41</f>
        <v>1860460</v>
      </c>
      <c r="H41" s="23">
        <f>H23+H39</f>
        <v>1864053</v>
      </c>
      <c r="I41" s="23">
        <f>I23+I39</f>
        <v>74126</v>
      </c>
      <c r="J41" s="23">
        <f>J23+J39</f>
        <v>129477</v>
      </c>
      <c r="K41" s="23">
        <f>K23+K39</f>
        <v>20602</v>
      </c>
      <c r="L41" s="24">
        <f>H41+I41+J41+K41</f>
        <v>2088258</v>
      </c>
    </row>
    <row r="42" spans="1:12" x14ac:dyDescent="0.25">
      <c r="A42" s="101" t="s">
        <v>111</v>
      </c>
    </row>
  </sheetData>
  <mergeCells count="6">
    <mergeCell ref="A2:L2"/>
    <mergeCell ref="A3:L3"/>
    <mergeCell ref="A5:A6"/>
    <mergeCell ref="B5:B6"/>
    <mergeCell ref="C5:G5"/>
    <mergeCell ref="H5:L5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opLeftCell="A31" zoomScaleNormal="100" workbookViewId="0">
      <selection activeCell="A41" sqref="A41"/>
    </sheetView>
  </sheetViews>
  <sheetFormatPr defaultRowHeight="15" x14ac:dyDescent="0.25"/>
  <cols>
    <col min="1" max="1" width="11" style="54" customWidth="1"/>
    <col min="2" max="2" width="48.5703125" style="54" customWidth="1"/>
    <col min="3" max="4" width="10.5703125" style="65" customWidth="1"/>
    <col min="5" max="5" width="9.5703125" style="65" customWidth="1"/>
    <col min="6" max="6" width="13.140625" style="65" customWidth="1"/>
    <col min="7" max="7" width="9" style="92" customWidth="1"/>
    <col min="8" max="8" width="9.140625" style="65"/>
    <col min="9" max="9" width="10.140625" style="65" customWidth="1"/>
    <col min="10" max="10" width="10.85546875" style="65" customWidth="1"/>
    <col min="11" max="11" width="9.7109375" style="65" customWidth="1"/>
    <col min="12" max="12" width="9.140625" style="65"/>
    <col min="13" max="13" width="10.42578125" style="65" customWidth="1"/>
    <col min="14" max="15" width="9.140625" style="65"/>
    <col min="16" max="16" width="10.85546875" style="65" customWidth="1"/>
    <col min="17" max="17" width="10.7109375" style="65" customWidth="1"/>
    <col min="18" max="18" width="10.42578125" style="65" customWidth="1"/>
    <col min="19" max="19" width="9.140625" style="65"/>
    <col min="20" max="20" width="10.28515625" style="65" customWidth="1"/>
    <col min="21" max="21" width="9.140625" style="65"/>
    <col min="22" max="22" width="10" style="65" customWidth="1"/>
    <col min="23" max="35" width="9.140625" style="54"/>
  </cols>
  <sheetData>
    <row r="1" spans="1:22" x14ac:dyDescent="0.25">
      <c r="V1" s="66" t="s">
        <v>77</v>
      </c>
    </row>
    <row r="2" spans="1:22" x14ac:dyDescent="0.25">
      <c r="A2" s="106" t="s">
        <v>99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2" x14ac:dyDescent="0.25">
      <c r="A3" s="106" t="s">
        <v>58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2" ht="15.75" thickBot="1" x14ac:dyDescent="0.3">
      <c r="V4" s="66" t="s">
        <v>3</v>
      </c>
    </row>
    <row r="5" spans="1:22" ht="62.25" customHeight="1" thickBot="1" x14ac:dyDescent="0.3">
      <c r="A5" s="67" t="s">
        <v>2</v>
      </c>
      <c r="B5" s="68" t="s">
        <v>0</v>
      </c>
      <c r="C5" s="69" t="s">
        <v>100</v>
      </c>
      <c r="D5" s="69" t="s">
        <v>59</v>
      </c>
      <c r="E5" s="69" t="s">
        <v>60</v>
      </c>
      <c r="F5" s="70" t="s">
        <v>61</v>
      </c>
      <c r="G5" s="70" t="s">
        <v>74</v>
      </c>
      <c r="H5" s="70" t="s">
        <v>62</v>
      </c>
      <c r="I5" s="70" t="s">
        <v>63</v>
      </c>
      <c r="J5" s="70" t="s">
        <v>64</v>
      </c>
      <c r="K5" s="70" t="s">
        <v>65</v>
      </c>
      <c r="L5" s="70" t="s">
        <v>66</v>
      </c>
      <c r="M5" s="70" t="s">
        <v>67</v>
      </c>
      <c r="N5" s="70" t="s">
        <v>68</v>
      </c>
      <c r="O5" s="70" t="s">
        <v>69</v>
      </c>
      <c r="P5" s="70" t="s">
        <v>75</v>
      </c>
      <c r="Q5" s="70" t="s">
        <v>70</v>
      </c>
      <c r="R5" s="70" t="s">
        <v>48</v>
      </c>
      <c r="S5" s="70" t="s">
        <v>71</v>
      </c>
      <c r="T5" s="70" t="s">
        <v>72</v>
      </c>
      <c r="U5" s="70" t="s">
        <v>73</v>
      </c>
      <c r="V5" s="93" t="s">
        <v>1</v>
      </c>
    </row>
    <row r="6" spans="1:22" x14ac:dyDescent="0.25">
      <c r="A6" s="71" t="s">
        <v>4</v>
      </c>
      <c r="B6" s="72" t="s">
        <v>18</v>
      </c>
      <c r="C6" s="73">
        <v>0</v>
      </c>
      <c r="D6" s="73">
        <v>0</v>
      </c>
      <c r="E6" s="73">
        <v>0</v>
      </c>
      <c r="F6" s="74">
        <v>10558</v>
      </c>
      <c r="G6" s="75">
        <v>0</v>
      </c>
      <c r="H6" s="73">
        <v>10454</v>
      </c>
      <c r="I6" s="73">
        <v>3219</v>
      </c>
      <c r="J6" s="73">
        <v>1700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9467</v>
      </c>
      <c r="Q6" s="73">
        <v>0</v>
      </c>
      <c r="R6" s="73">
        <v>0</v>
      </c>
      <c r="S6" s="73">
        <v>0</v>
      </c>
      <c r="T6" s="73">
        <v>0</v>
      </c>
      <c r="U6" s="73">
        <v>0</v>
      </c>
      <c r="V6" s="94">
        <f>SUM(C6:U6)</f>
        <v>35398</v>
      </c>
    </row>
    <row r="7" spans="1:22" x14ac:dyDescent="0.25">
      <c r="A7" s="55" t="s">
        <v>5</v>
      </c>
      <c r="B7" s="56" t="s">
        <v>19</v>
      </c>
      <c r="C7" s="57">
        <v>0</v>
      </c>
      <c r="D7" s="57">
        <v>0</v>
      </c>
      <c r="E7" s="57">
        <v>0</v>
      </c>
      <c r="F7" s="76">
        <v>2323</v>
      </c>
      <c r="G7" s="77">
        <v>0</v>
      </c>
      <c r="H7" s="57">
        <v>2309</v>
      </c>
      <c r="I7" s="57">
        <v>718</v>
      </c>
      <c r="J7" s="57">
        <v>165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2081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94">
        <f t="shared" ref="V7:V39" si="0">SUM(C7:U7)</f>
        <v>7596</v>
      </c>
    </row>
    <row r="8" spans="1:22" x14ac:dyDescent="0.25">
      <c r="A8" s="55" t="s">
        <v>6</v>
      </c>
      <c r="B8" s="56" t="s">
        <v>20</v>
      </c>
      <c r="C8" s="57">
        <v>0</v>
      </c>
      <c r="D8" s="57">
        <v>0</v>
      </c>
      <c r="E8" s="57">
        <v>200</v>
      </c>
      <c r="F8" s="76">
        <v>26320</v>
      </c>
      <c r="G8" s="77">
        <v>5770</v>
      </c>
      <c r="H8" s="57">
        <v>12467</v>
      </c>
      <c r="I8" s="57">
        <v>17374</v>
      </c>
      <c r="J8" s="57">
        <v>254</v>
      </c>
      <c r="K8" s="57">
        <v>6934</v>
      </c>
      <c r="L8" s="57">
        <v>3629</v>
      </c>
      <c r="M8" s="57">
        <v>9404</v>
      </c>
      <c r="N8" s="57">
        <v>0</v>
      </c>
      <c r="O8" s="57">
        <v>8348</v>
      </c>
      <c r="P8" s="57">
        <v>1546</v>
      </c>
      <c r="Q8" s="57">
        <v>1905</v>
      </c>
      <c r="R8" s="57">
        <v>0</v>
      </c>
      <c r="S8" s="57">
        <v>0</v>
      </c>
      <c r="T8" s="57">
        <v>0</v>
      </c>
      <c r="U8" s="57">
        <v>305</v>
      </c>
      <c r="V8" s="94">
        <f>SUM(C8:U8)</f>
        <v>94456</v>
      </c>
    </row>
    <row r="9" spans="1:22" x14ac:dyDescent="0.25">
      <c r="A9" s="55" t="s">
        <v>7</v>
      </c>
      <c r="B9" s="56" t="s">
        <v>21</v>
      </c>
      <c r="C9" s="57">
        <v>0</v>
      </c>
      <c r="D9" s="57">
        <v>0</v>
      </c>
      <c r="E9" s="57">
        <v>0</v>
      </c>
      <c r="F9" s="76">
        <v>0</v>
      </c>
      <c r="G9" s="77">
        <v>0</v>
      </c>
      <c r="H9" s="57">
        <v>0</v>
      </c>
      <c r="I9" s="57">
        <v>7150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94">
        <f t="shared" si="0"/>
        <v>7150</v>
      </c>
    </row>
    <row r="10" spans="1:22" ht="15.75" thickBot="1" x14ac:dyDescent="0.3">
      <c r="A10" s="78" t="s">
        <v>8</v>
      </c>
      <c r="B10" s="79" t="s">
        <v>22</v>
      </c>
      <c r="C10" s="80">
        <v>0</v>
      </c>
      <c r="D10" s="80">
        <v>3000</v>
      </c>
      <c r="E10" s="80">
        <v>0</v>
      </c>
      <c r="F10" s="81">
        <v>0</v>
      </c>
      <c r="G10" s="82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3648</v>
      </c>
      <c r="P10" s="80">
        <v>200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94">
        <f t="shared" si="0"/>
        <v>6848</v>
      </c>
    </row>
    <row r="11" spans="1:22" s="54" customFormat="1" ht="15.75" thickBot="1" x14ac:dyDescent="0.3">
      <c r="A11" s="83" t="s">
        <v>16</v>
      </c>
      <c r="B11" s="84" t="s">
        <v>23</v>
      </c>
      <c r="C11" s="85">
        <f>SUM(C6:C10)</f>
        <v>0</v>
      </c>
      <c r="D11" s="85">
        <f>SUM(D6:D10)</f>
        <v>3000</v>
      </c>
      <c r="E11" s="85">
        <f>SUM(E6:E10)</f>
        <v>200</v>
      </c>
      <c r="F11" s="85">
        <f t="shared" ref="F11:V11" si="1">SUM(F6:F10)</f>
        <v>39201</v>
      </c>
      <c r="G11" s="85">
        <f t="shared" si="1"/>
        <v>5770</v>
      </c>
      <c r="H11" s="85">
        <f t="shared" si="1"/>
        <v>25230</v>
      </c>
      <c r="I11" s="85">
        <f t="shared" si="1"/>
        <v>28461</v>
      </c>
      <c r="J11" s="85">
        <f t="shared" si="1"/>
        <v>2119</v>
      </c>
      <c r="K11" s="85">
        <f t="shared" si="1"/>
        <v>6934</v>
      </c>
      <c r="L11" s="85">
        <f t="shared" si="1"/>
        <v>3629</v>
      </c>
      <c r="M11" s="85">
        <f t="shared" si="1"/>
        <v>9404</v>
      </c>
      <c r="N11" s="85">
        <f t="shared" si="1"/>
        <v>0</v>
      </c>
      <c r="O11" s="85">
        <f t="shared" si="1"/>
        <v>11996</v>
      </c>
      <c r="P11" s="85">
        <f t="shared" si="1"/>
        <v>13294</v>
      </c>
      <c r="Q11" s="85">
        <f t="shared" si="1"/>
        <v>1905</v>
      </c>
      <c r="R11" s="85">
        <f t="shared" si="1"/>
        <v>0</v>
      </c>
      <c r="S11" s="85">
        <f t="shared" si="1"/>
        <v>0</v>
      </c>
      <c r="T11" s="85">
        <f t="shared" si="1"/>
        <v>0</v>
      </c>
      <c r="U11" s="85">
        <f t="shared" si="1"/>
        <v>305</v>
      </c>
      <c r="V11" s="85">
        <f t="shared" si="1"/>
        <v>151448</v>
      </c>
    </row>
    <row r="12" spans="1:22" x14ac:dyDescent="0.25">
      <c r="A12" s="71"/>
      <c r="B12" s="72"/>
      <c r="C12" s="73"/>
      <c r="D12" s="73"/>
      <c r="E12" s="73"/>
      <c r="F12" s="74"/>
      <c r="G12" s="75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94">
        <f t="shared" si="0"/>
        <v>0</v>
      </c>
    </row>
    <row r="13" spans="1:22" x14ac:dyDescent="0.25">
      <c r="A13" s="55" t="s">
        <v>9</v>
      </c>
      <c r="B13" s="56" t="s">
        <v>27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94">
        <f t="shared" si="0"/>
        <v>0</v>
      </c>
    </row>
    <row r="14" spans="1:22" x14ac:dyDescent="0.25">
      <c r="A14" s="55" t="s">
        <v>10</v>
      </c>
      <c r="B14" s="56" t="s">
        <v>28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94">
        <f t="shared" si="0"/>
        <v>0</v>
      </c>
    </row>
    <row r="15" spans="1:22" x14ac:dyDescent="0.25">
      <c r="A15" s="55" t="s">
        <v>11</v>
      </c>
      <c r="B15" s="56" t="s">
        <v>29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94">
        <f t="shared" si="0"/>
        <v>0</v>
      </c>
    </row>
    <row r="16" spans="1:22" x14ac:dyDescent="0.25">
      <c r="A16" s="55" t="s">
        <v>12</v>
      </c>
      <c r="B16" s="56" t="s">
        <v>30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94">
        <f t="shared" si="0"/>
        <v>0</v>
      </c>
    </row>
    <row r="17" spans="1:35" s="25" customFormat="1" x14ac:dyDescent="0.25">
      <c r="A17" s="55" t="s">
        <v>13</v>
      </c>
      <c r="B17" s="56" t="s">
        <v>31</v>
      </c>
      <c r="C17" s="77">
        <v>202347</v>
      </c>
      <c r="D17" s="77">
        <v>0</v>
      </c>
      <c r="E17" s="7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94">
        <f t="shared" si="0"/>
        <v>202347</v>
      </c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</row>
    <row r="18" spans="1:35" s="25" customFormat="1" x14ac:dyDescent="0.25">
      <c r="A18" s="55" t="s">
        <v>14</v>
      </c>
      <c r="B18" s="56" t="s">
        <v>32</v>
      </c>
      <c r="C18" s="77">
        <v>0</v>
      </c>
      <c r="D18" s="77">
        <v>0</v>
      </c>
      <c r="E18" s="7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94">
        <f t="shared" si="0"/>
        <v>0</v>
      </c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</row>
    <row r="19" spans="1:35" s="25" customFormat="1" ht="15.75" thickBot="1" x14ac:dyDescent="0.3">
      <c r="A19" s="78" t="s">
        <v>15</v>
      </c>
      <c r="B19" s="79" t="s">
        <v>33</v>
      </c>
      <c r="C19" s="82">
        <v>0</v>
      </c>
      <c r="D19" s="82">
        <v>0</v>
      </c>
      <c r="E19" s="82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94">
        <f t="shared" si="0"/>
        <v>0</v>
      </c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</row>
    <row r="20" spans="1:35" ht="15.75" thickBot="1" x14ac:dyDescent="0.3">
      <c r="A20" s="83" t="s">
        <v>17</v>
      </c>
      <c r="B20" s="84" t="s">
        <v>24</v>
      </c>
      <c r="C20" s="85">
        <f>SUM(C13:C19)</f>
        <v>202347</v>
      </c>
      <c r="D20" s="85">
        <f t="shared" ref="D20:V20" si="2">SUM(D13:D19)</f>
        <v>0</v>
      </c>
      <c r="E20" s="85">
        <f t="shared" si="2"/>
        <v>0</v>
      </c>
      <c r="F20" s="85">
        <f t="shared" si="2"/>
        <v>0</v>
      </c>
      <c r="G20" s="85">
        <f t="shared" si="2"/>
        <v>0</v>
      </c>
      <c r="H20" s="85">
        <f t="shared" si="2"/>
        <v>0</v>
      </c>
      <c r="I20" s="85">
        <f t="shared" si="2"/>
        <v>0</v>
      </c>
      <c r="J20" s="85">
        <f t="shared" si="2"/>
        <v>0</v>
      </c>
      <c r="K20" s="85">
        <f t="shared" si="2"/>
        <v>0</v>
      </c>
      <c r="L20" s="85">
        <f t="shared" si="2"/>
        <v>0</v>
      </c>
      <c r="M20" s="85">
        <f t="shared" si="2"/>
        <v>0</v>
      </c>
      <c r="N20" s="85">
        <f t="shared" si="2"/>
        <v>0</v>
      </c>
      <c r="O20" s="85">
        <f t="shared" si="2"/>
        <v>0</v>
      </c>
      <c r="P20" s="85">
        <f t="shared" si="2"/>
        <v>0</v>
      </c>
      <c r="Q20" s="85">
        <f t="shared" si="2"/>
        <v>0</v>
      </c>
      <c r="R20" s="85">
        <f t="shared" si="2"/>
        <v>0</v>
      </c>
      <c r="S20" s="85">
        <f t="shared" si="2"/>
        <v>0</v>
      </c>
      <c r="T20" s="85">
        <f t="shared" si="2"/>
        <v>0</v>
      </c>
      <c r="U20" s="85">
        <f t="shared" si="2"/>
        <v>0</v>
      </c>
      <c r="V20" s="85">
        <f t="shared" si="2"/>
        <v>202347</v>
      </c>
    </row>
    <row r="21" spans="1:35" ht="15.75" thickBot="1" x14ac:dyDescent="0.3">
      <c r="A21" s="96"/>
      <c r="B21" s="86"/>
      <c r="C21" s="87"/>
      <c r="D21" s="87"/>
      <c r="E21" s="87"/>
      <c r="F21" s="88"/>
      <c r="G21" s="89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94">
        <f t="shared" si="0"/>
        <v>0</v>
      </c>
    </row>
    <row r="22" spans="1:35" ht="15.75" thickBot="1" x14ac:dyDescent="0.3">
      <c r="A22" s="83" t="s">
        <v>25</v>
      </c>
      <c r="B22" s="90" t="s">
        <v>26</v>
      </c>
      <c r="C22" s="85">
        <f>C20+C11</f>
        <v>202347</v>
      </c>
      <c r="D22" s="85">
        <f t="shared" ref="D22:V22" si="3">D20+D11</f>
        <v>3000</v>
      </c>
      <c r="E22" s="85">
        <f t="shared" si="3"/>
        <v>200</v>
      </c>
      <c r="F22" s="85">
        <f t="shared" si="3"/>
        <v>39201</v>
      </c>
      <c r="G22" s="85">
        <f t="shared" si="3"/>
        <v>5770</v>
      </c>
      <c r="H22" s="85">
        <f t="shared" si="3"/>
        <v>25230</v>
      </c>
      <c r="I22" s="85">
        <f t="shared" si="3"/>
        <v>28461</v>
      </c>
      <c r="J22" s="85">
        <f t="shared" si="3"/>
        <v>2119</v>
      </c>
      <c r="K22" s="85">
        <f t="shared" si="3"/>
        <v>6934</v>
      </c>
      <c r="L22" s="85">
        <f t="shared" si="3"/>
        <v>3629</v>
      </c>
      <c r="M22" s="85">
        <f t="shared" si="3"/>
        <v>9404</v>
      </c>
      <c r="N22" s="85">
        <f t="shared" si="3"/>
        <v>0</v>
      </c>
      <c r="O22" s="85">
        <f t="shared" si="3"/>
        <v>11996</v>
      </c>
      <c r="P22" s="85">
        <f t="shared" si="3"/>
        <v>13294</v>
      </c>
      <c r="Q22" s="85">
        <f t="shared" si="3"/>
        <v>1905</v>
      </c>
      <c r="R22" s="85">
        <f t="shared" si="3"/>
        <v>0</v>
      </c>
      <c r="S22" s="85">
        <f t="shared" si="3"/>
        <v>0</v>
      </c>
      <c r="T22" s="85">
        <f t="shared" si="3"/>
        <v>0</v>
      </c>
      <c r="U22" s="85">
        <f t="shared" si="3"/>
        <v>305</v>
      </c>
      <c r="V22" s="85">
        <f t="shared" si="3"/>
        <v>353795</v>
      </c>
    </row>
    <row r="23" spans="1:35" x14ac:dyDescent="0.25">
      <c r="A23" s="71"/>
      <c r="B23" s="72"/>
      <c r="C23" s="73"/>
      <c r="D23" s="73"/>
      <c r="E23" s="73"/>
      <c r="F23" s="74"/>
      <c r="G23" s="75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94">
        <f t="shared" si="0"/>
        <v>0</v>
      </c>
    </row>
    <row r="24" spans="1:35" x14ac:dyDescent="0.25">
      <c r="A24" s="55" t="s">
        <v>34</v>
      </c>
      <c r="B24" s="56" t="s">
        <v>37</v>
      </c>
      <c r="C24" s="57">
        <v>0</v>
      </c>
      <c r="D24" s="57">
        <v>0</v>
      </c>
      <c r="E24" s="57">
        <v>0</v>
      </c>
      <c r="F24" s="76">
        <v>7000</v>
      </c>
      <c r="G24" s="77">
        <v>1260326</v>
      </c>
      <c r="H24" s="76">
        <v>1905</v>
      </c>
      <c r="I24" s="76">
        <v>127</v>
      </c>
      <c r="J24" s="76">
        <v>0</v>
      </c>
      <c r="K24" s="76">
        <v>0</v>
      </c>
      <c r="L24" s="76">
        <v>14477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94">
        <f t="shared" si="0"/>
        <v>1283835</v>
      </c>
    </row>
    <row r="25" spans="1:35" x14ac:dyDescent="0.25">
      <c r="A25" s="55" t="s">
        <v>35</v>
      </c>
      <c r="B25" s="56" t="s">
        <v>38</v>
      </c>
      <c r="C25" s="57">
        <v>0</v>
      </c>
      <c r="D25" s="57">
        <v>0</v>
      </c>
      <c r="E25" s="57">
        <v>0</v>
      </c>
      <c r="F25" s="76">
        <v>0</v>
      </c>
      <c r="G25" s="77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94">
        <f t="shared" si="0"/>
        <v>0</v>
      </c>
    </row>
    <row r="26" spans="1:35" ht="15.75" thickBot="1" x14ac:dyDescent="0.3">
      <c r="A26" s="78" t="s">
        <v>36</v>
      </c>
      <c r="B26" s="79" t="s">
        <v>39</v>
      </c>
      <c r="C26" s="80">
        <v>0</v>
      </c>
      <c r="D26" s="80">
        <v>0</v>
      </c>
      <c r="E26" s="80">
        <v>0</v>
      </c>
      <c r="F26" s="81">
        <v>0</v>
      </c>
      <c r="G26" s="82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94">
        <f t="shared" si="0"/>
        <v>0</v>
      </c>
    </row>
    <row r="27" spans="1:35" ht="15.75" thickBot="1" x14ac:dyDescent="0.3">
      <c r="A27" s="83" t="s">
        <v>40</v>
      </c>
      <c r="B27" s="84" t="s">
        <v>41</v>
      </c>
      <c r="C27" s="85">
        <f>SUM(C24:C26)</f>
        <v>0</v>
      </c>
      <c r="D27" s="85">
        <f>SUM(D24:D26)</f>
        <v>0</v>
      </c>
      <c r="E27" s="85">
        <f>SUM(E24:E26)</f>
        <v>0</v>
      </c>
      <c r="F27" s="85">
        <f t="shared" ref="F27:V27" si="4">SUM(F24:F26)</f>
        <v>7000</v>
      </c>
      <c r="G27" s="85">
        <f t="shared" si="4"/>
        <v>1260326</v>
      </c>
      <c r="H27" s="85">
        <f t="shared" si="4"/>
        <v>1905</v>
      </c>
      <c r="I27" s="85">
        <f t="shared" si="4"/>
        <v>127</v>
      </c>
      <c r="J27" s="85">
        <f t="shared" si="4"/>
        <v>0</v>
      </c>
      <c r="K27" s="85">
        <f t="shared" si="4"/>
        <v>0</v>
      </c>
      <c r="L27" s="85">
        <f t="shared" si="4"/>
        <v>14477</v>
      </c>
      <c r="M27" s="85">
        <f t="shared" si="4"/>
        <v>0</v>
      </c>
      <c r="N27" s="85">
        <f t="shared" si="4"/>
        <v>0</v>
      </c>
      <c r="O27" s="85">
        <f t="shared" si="4"/>
        <v>0</v>
      </c>
      <c r="P27" s="85">
        <f t="shared" si="4"/>
        <v>0</v>
      </c>
      <c r="Q27" s="85">
        <f t="shared" si="4"/>
        <v>0</v>
      </c>
      <c r="R27" s="85">
        <f t="shared" si="4"/>
        <v>0</v>
      </c>
      <c r="S27" s="85">
        <f t="shared" si="4"/>
        <v>0</v>
      </c>
      <c r="T27" s="85">
        <f t="shared" si="4"/>
        <v>0</v>
      </c>
      <c r="U27" s="85">
        <f t="shared" si="4"/>
        <v>0</v>
      </c>
      <c r="V27" s="85">
        <f t="shared" si="4"/>
        <v>1283835</v>
      </c>
    </row>
    <row r="28" spans="1:35" x14ac:dyDescent="0.25">
      <c r="A28" s="71"/>
      <c r="B28" s="72"/>
      <c r="C28" s="73"/>
      <c r="D28" s="73"/>
      <c r="E28" s="73"/>
      <c r="F28" s="74"/>
      <c r="G28" s="75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94">
        <f t="shared" si="0"/>
        <v>0</v>
      </c>
    </row>
    <row r="29" spans="1:35" s="25" customFormat="1" x14ac:dyDescent="0.25">
      <c r="A29" s="55" t="s">
        <v>9</v>
      </c>
      <c r="B29" s="56" t="s">
        <v>27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94">
        <f t="shared" si="0"/>
        <v>0</v>
      </c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</row>
    <row r="30" spans="1:35" x14ac:dyDescent="0.25">
      <c r="A30" s="55" t="s">
        <v>10</v>
      </c>
      <c r="B30" s="56" t="s">
        <v>28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94">
        <f t="shared" si="0"/>
        <v>0</v>
      </c>
    </row>
    <row r="31" spans="1:35" x14ac:dyDescent="0.25">
      <c r="A31" s="55" t="s">
        <v>11</v>
      </c>
      <c r="B31" s="56" t="s">
        <v>29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94">
        <f t="shared" si="0"/>
        <v>0</v>
      </c>
    </row>
    <row r="32" spans="1:35" x14ac:dyDescent="0.25">
      <c r="A32" s="55" t="s">
        <v>12</v>
      </c>
      <c r="B32" s="56" t="s">
        <v>30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94">
        <f t="shared" si="0"/>
        <v>0</v>
      </c>
    </row>
    <row r="33" spans="1:22" x14ac:dyDescent="0.25">
      <c r="A33" s="55" t="s">
        <v>13</v>
      </c>
      <c r="B33" s="56" t="s">
        <v>31</v>
      </c>
      <c r="C33" s="77">
        <v>4205</v>
      </c>
      <c r="D33" s="77">
        <v>0</v>
      </c>
      <c r="E33" s="7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94">
        <f t="shared" si="0"/>
        <v>4205</v>
      </c>
    </row>
    <row r="34" spans="1:22" x14ac:dyDescent="0.25">
      <c r="A34" s="55" t="s">
        <v>14</v>
      </c>
      <c r="B34" s="56" t="s">
        <v>32</v>
      </c>
      <c r="C34" s="77">
        <v>0</v>
      </c>
      <c r="D34" s="77">
        <v>0</v>
      </c>
      <c r="E34" s="7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94">
        <f t="shared" si="0"/>
        <v>0</v>
      </c>
    </row>
    <row r="35" spans="1:22" ht="15.75" thickBot="1" x14ac:dyDescent="0.3">
      <c r="A35" s="78" t="s">
        <v>15</v>
      </c>
      <c r="B35" s="79" t="s">
        <v>33</v>
      </c>
      <c r="C35" s="82">
        <v>0</v>
      </c>
      <c r="D35" s="82">
        <v>0</v>
      </c>
      <c r="E35" s="82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94">
        <f t="shared" si="0"/>
        <v>0</v>
      </c>
    </row>
    <row r="36" spans="1:22" ht="15.75" thickBot="1" x14ac:dyDescent="0.3">
      <c r="A36" s="83" t="s">
        <v>42</v>
      </c>
      <c r="B36" s="84" t="s">
        <v>43</v>
      </c>
      <c r="C36" s="85">
        <f>SUM(C29:C35)</f>
        <v>4205</v>
      </c>
      <c r="D36" s="85">
        <f t="shared" ref="D36:V36" si="5">SUM(D29:D35)</f>
        <v>0</v>
      </c>
      <c r="E36" s="85">
        <f t="shared" si="5"/>
        <v>0</v>
      </c>
      <c r="F36" s="85">
        <f t="shared" si="5"/>
        <v>0</v>
      </c>
      <c r="G36" s="85">
        <f t="shared" si="5"/>
        <v>0</v>
      </c>
      <c r="H36" s="85">
        <f t="shared" si="5"/>
        <v>0</v>
      </c>
      <c r="I36" s="85">
        <f t="shared" si="5"/>
        <v>0</v>
      </c>
      <c r="J36" s="85">
        <f t="shared" si="5"/>
        <v>0</v>
      </c>
      <c r="K36" s="85">
        <f t="shared" si="5"/>
        <v>0</v>
      </c>
      <c r="L36" s="85">
        <f t="shared" si="5"/>
        <v>0</v>
      </c>
      <c r="M36" s="85">
        <f t="shared" si="5"/>
        <v>0</v>
      </c>
      <c r="N36" s="85">
        <f t="shared" si="5"/>
        <v>0</v>
      </c>
      <c r="O36" s="85">
        <f t="shared" si="5"/>
        <v>0</v>
      </c>
      <c r="P36" s="85">
        <f t="shared" si="5"/>
        <v>0</v>
      </c>
      <c r="Q36" s="85">
        <f t="shared" si="5"/>
        <v>0</v>
      </c>
      <c r="R36" s="85">
        <f t="shared" si="5"/>
        <v>0</v>
      </c>
      <c r="S36" s="85">
        <f t="shared" si="5"/>
        <v>0</v>
      </c>
      <c r="T36" s="85">
        <f t="shared" si="5"/>
        <v>0</v>
      </c>
      <c r="U36" s="85">
        <f t="shared" si="5"/>
        <v>0</v>
      </c>
      <c r="V36" s="85">
        <f t="shared" si="5"/>
        <v>4205</v>
      </c>
    </row>
    <row r="37" spans="1:22" ht="15.75" thickBot="1" x14ac:dyDescent="0.3">
      <c r="A37" s="96"/>
      <c r="B37" s="86"/>
      <c r="C37" s="87"/>
      <c r="D37" s="87"/>
      <c r="E37" s="87"/>
      <c r="F37" s="88"/>
      <c r="G37" s="89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94">
        <f t="shared" si="0"/>
        <v>0</v>
      </c>
    </row>
    <row r="38" spans="1:22" ht="15.75" thickBot="1" x14ac:dyDescent="0.3">
      <c r="A38" s="83" t="s">
        <v>44</v>
      </c>
      <c r="B38" s="90" t="s">
        <v>45</v>
      </c>
      <c r="C38" s="85">
        <f>C36+C27</f>
        <v>4205</v>
      </c>
      <c r="D38" s="85">
        <f t="shared" ref="D38:V38" si="6">D36+D27</f>
        <v>0</v>
      </c>
      <c r="E38" s="85">
        <f t="shared" si="6"/>
        <v>0</v>
      </c>
      <c r="F38" s="85">
        <f t="shared" si="6"/>
        <v>7000</v>
      </c>
      <c r="G38" s="85">
        <f t="shared" si="6"/>
        <v>1260326</v>
      </c>
      <c r="H38" s="85">
        <f t="shared" si="6"/>
        <v>1905</v>
      </c>
      <c r="I38" s="85">
        <f t="shared" si="6"/>
        <v>127</v>
      </c>
      <c r="J38" s="85">
        <f t="shared" si="6"/>
        <v>0</v>
      </c>
      <c r="K38" s="85">
        <f t="shared" si="6"/>
        <v>0</v>
      </c>
      <c r="L38" s="85">
        <f t="shared" si="6"/>
        <v>14477</v>
      </c>
      <c r="M38" s="85">
        <f t="shared" si="6"/>
        <v>0</v>
      </c>
      <c r="N38" s="85">
        <f t="shared" si="6"/>
        <v>0</v>
      </c>
      <c r="O38" s="85">
        <f t="shared" si="6"/>
        <v>0</v>
      </c>
      <c r="P38" s="85">
        <f t="shared" si="6"/>
        <v>0</v>
      </c>
      <c r="Q38" s="85">
        <f t="shared" si="6"/>
        <v>0</v>
      </c>
      <c r="R38" s="85">
        <f t="shared" si="6"/>
        <v>0</v>
      </c>
      <c r="S38" s="85">
        <f t="shared" si="6"/>
        <v>0</v>
      </c>
      <c r="T38" s="85">
        <f t="shared" si="6"/>
        <v>0</v>
      </c>
      <c r="U38" s="85">
        <f t="shared" si="6"/>
        <v>0</v>
      </c>
      <c r="V38" s="85">
        <f t="shared" si="6"/>
        <v>1288040</v>
      </c>
    </row>
    <row r="39" spans="1:22" ht="15.75" thickBot="1" x14ac:dyDescent="0.3">
      <c r="A39" s="96"/>
      <c r="B39" s="91"/>
      <c r="C39" s="87"/>
      <c r="D39" s="87"/>
      <c r="E39" s="87"/>
      <c r="F39" s="88"/>
      <c r="G39" s="89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94">
        <f t="shared" si="0"/>
        <v>0</v>
      </c>
    </row>
    <row r="40" spans="1:22" ht="15.75" thickBot="1" x14ac:dyDescent="0.3">
      <c r="A40" s="83" t="s">
        <v>46</v>
      </c>
      <c r="B40" s="90" t="s">
        <v>47</v>
      </c>
      <c r="C40" s="85">
        <f>C22+C38</f>
        <v>206552</v>
      </c>
      <c r="D40" s="85">
        <f t="shared" ref="D40:V40" si="7">D22+D38</f>
        <v>3000</v>
      </c>
      <c r="E40" s="85">
        <f t="shared" si="7"/>
        <v>200</v>
      </c>
      <c r="F40" s="85">
        <f t="shared" si="7"/>
        <v>46201</v>
      </c>
      <c r="G40" s="85">
        <f t="shared" si="7"/>
        <v>1266096</v>
      </c>
      <c r="H40" s="85">
        <f t="shared" si="7"/>
        <v>27135</v>
      </c>
      <c r="I40" s="85">
        <f t="shared" si="7"/>
        <v>28588</v>
      </c>
      <c r="J40" s="85">
        <f t="shared" si="7"/>
        <v>2119</v>
      </c>
      <c r="K40" s="85">
        <f t="shared" si="7"/>
        <v>6934</v>
      </c>
      <c r="L40" s="85">
        <f t="shared" si="7"/>
        <v>18106</v>
      </c>
      <c r="M40" s="85">
        <f t="shared" si="7"/>
        <v>9404</v>
      </c>
      <c r="N40" s="85">
        <f t="shared" si="7"/>
        <v>0</v>
      </c>
      <c r="O40" s="85">
        <f t="shared" si="7"/>
        <v>11996</v>
      </c>
      <c r="P40" s="85">
        <f t="shared" si="7"/>
        <v>13294</v>
      </c>
      <c r="Q40" s="85">
        <f t="shared" si="7"/>
        <v>1905</v>
      </c>
      <c r="R40" s="85">
        <f t="shared" si="7"/>
        <v>0</v>
      </c>
      <c r="S40" s="85">
        <f t="shared" si="7"/>
        <v>0</v>
      </c>
      <c r="T40" s="85">
        <f t="shared" si="7"/>
        <v>0</v>
      </c>
      <c r="U40" s="85">
        <f t="shared" si="7"/>
        <v>305</v>
      </c>
      <c r="V40" s="97">
        <f t="shared" si="7"/>
        <v>1641835</v>
      </c>
    </row>
    <row r="41" spans="1:22" x14ac:dyDescent="0.25">
      <c r="A41" s="96" t="s">
        <v>108</v>
      </c>
    </row>
  </sheetData>
  <mergeCells count="2">
    <mergeCell ref="A2:V2"/>
    <mergeCell ref="A3:V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37" zoomScaleNormal="100" workbookViewId="0">
      <selection activeCell="A41" sqref="A41"/>
    </sheetView>
  </sheetViews>
  <sheetFormatPr defaultRowHeight="15" x14ac:dyDescent="0.25"/>
  <cols>
    <col min="2" max="2" width="44.28515625" customWidth="1"/>
    <col min="3" max="3" width="11.42578125" style="16" customWidth="1"/>
    <col min="4" max="4" width="10.7109375" style="16" customWidth="1"/>
    <col min="5" max="5" width="11.28515625" style="16" customWidth="1"/>
    <col min="6" max="6" width="11.140625" customWidth="1"/>
  </cols>
  <sheetData>
    <row r="1" spans="1:6" x14ac:dyDescent="0.25">
      <c r="F1" s="17" t="s">
        <v>76</v>
      </c>
    </row>
    <row r="2" spans="1:6" x14ac:dyDescent="0.25">
      <c r="A2" s="102" t="s">
        <v>101</v>
      </c>
      <c r="B2" s="102"/>
      <c r="C2" s="102"/>
      <c r="D2" s="102"/>
      <c r="E2" s="102"/>
      <c r="F2" s="102"/>
    </row>
    <row r="3" spans="1:6" x14ac:dyDescent="0.25">
      <c r="A3" s="102" t="s">
        <v>58</v>
      </c>
      <c r="B3" s="102"/>
      <c r="C3" s="102"/>
      <c r="D3" s="102"/>
      <c r="E3" s="102"/>
      <c r="F3" s="102"/>
    </row>
    <row r="4" spans="1:6" ht="15.75" thickBot="1" x14ac:dyDescent="0.3">
      <c r="F4" s="13" t="s">
        <v>3</v>
      </c>
    </row>
    <row r="5" spans="1:6" ht="63.75" customHeight="1" thickBot="1" x14ac:dyDescent="0.3">
      <c r="A5" s="5" t="s">
        <v>2</v>
      </c>
      <c r="B5" s="6" t="s">
        <v>0</v>
      </c>
      <c r="C5" s="46" t="s">
        <v>61</v>
      </c>
      <c r="D5" s="48" t="s">
        <v>78</v>
      </c>
      <c r="E5" s="48" t="s">
        <v>79</v>
      </c>
      <c r="F5" s="20" t="s">
        <v>1</v>
      </c>
    </row>
    <row r="6" spans="1:6" x14ac:dyDescent="0.25">
      <c r="A6" s="3" t="s">
        <v>4</v>
      </c>
      <c r="B6" s="4" t="s">
        <v>18</v>
      </c>
      <c r="C6" s="34">
        <v>46322</v>
      </c>
      <c r="D6" s="34">
        <v>6178</v>
      </c>
      <c r="E6" s="34">
        <v>0</v>
      </c>
      <c r="F6" s="33">
        <f t="shared" ref="F6:F11" si="0">C6+D6+E6</f>
        <v>52500</v>
      </c>
    </row>
    <row r="7" spans="1:6" x14ac:dyDescent="0.25">
      <c r="A7" s="2" t="s">
        <v>5</v>
      </c>
      <c r="B7" s="1" t="s">
        <v>19</v>
      </c>
      <c r="C7" s="31">
        <v>10200</v>
      </c>
      <c r="D7" s="31">
        <v>1378</v>
      </c>
      <c r="E7" s="31">
        <v>0</v>
      </c>
      <c r="F7" s="22">
        <f t="shared" si="0"/>
        <v>11578</v>
      </c>
    </row>
    <row r="8" spans="1:6" x14ac:dyDescent="0.25">
      <c r="A8" s="2" t="s">
        <v>6</v>
      </c>
      <c r="B8" s="1" t="s">
        <v>20</v>
      </c>
      <c r="C8" s="31">
        <v>12710</v>
      </c>
      <c r="D8" s="31">
        <v>254</v>
      </c>
      <c r="E8" s="31">
        <v>0</v>
      </c>
      <c r="F8" s="22">
        <f>C8+D8+E8</f>
        <v>12964</v>
      </c>
    </row>
    <row r="9" spans="1:6" x14ac:dyDescent="0.25">
      <c r="A9" s="2" t="s">
        <v>7</v>
      </c>
      <c r="B9" s="1" t="s">
        <v>21</v>
      </c>
      <c r="C9" s="31">
        <v>0</v>
      </c>
      <c r="D9" s="31">
        <v>0</v>
      </c>
      <c r="E9" s="31">
        <v>0</v>
      </c>
      <c r="F9" s="22">
        <f t="shared" si="0"/>
        <v>0</v>
      </c>
    </row>
    <row r="10" spans="1:6" ht="15.75" thickBot="1" x14ac:dyDescent="0.3">
      <c r="A10" s="8" t="s">
        <v>8</v>
      </c>
      <c r="B10" s="9" t="s">
        <v>22</v>
      </c>
      <c r="C10" s="32">
        <v>0</v>
      </c>
      <c r="D10" s="32">
        <v>0</v>
      </c>
      <c r="E10" s="32">
        <v>0</v>
      </c>
      <c r="F10" s="36">
        <f t="shared" si="0"/>
        <v>0</v>
      </c>
    </row>
    <row r="11" spans="1:6" ht="15.75" thickBot="1" x14ac:dyDescent="0.3">
      <c r="A11" s="26" t="s">
        <v>16</v>
      </c>
      <c r="B11" s="10" t="s">
        <v>80</v>
      </c>
      <c r="C11" s="23">
        <f>SUM(C6:C10)</f>
        <v>69232</v>
      </c>
      <c r="D11" s="23">
        <f>SUM(D6:D10)</f>
        <v>7810</v>
      </c>
      <c r="E11" s="23">
        <f>SUM(E6:E10)</f>
        <v>0</v>
      </c>
      <c r="F11" s="24">
        <f t="shared" si="0"/>
        <v>77042</v>
      </c>
    </row>
    <row r="12" spans="1:6" x14ac:dyDescent="0.25">
      <c r="A12" s="3"/>
      <c r="B12" s="4"/>
      <c r="C12" s="34"/>
      <c r="D12" s="34"/>
      <c r="E12" s="34"/>
      <c r="F12" s="33"/>
    </row>
    <row r="13" spans="1:6" x14ac:dyDescent="0.25">
      <c r="A13" s="2" t="s">
        <v>9</v>
      </c>
      <c r="B13" s="1" t="s">
        <v>27</v>
      </c>
      <c r="C13" s="31">
        <v>0</v>
      </c>
      <c r="D13" s="31">
        <v>0</v>
      </c>
      <c r="E13" s="31">
        <v>0</v>
      </c>
      <c r="F13" s="33">
        <f t="shared" ref="F13:F20" si="1">C13+D13+E13</f>
        <v>0</v>
      </c>
    </row>
    <row r="14" spans="1:6" x14ac:dyDescent="0.25">
      <c r="A14" s="2" t="s">
        <v>10</v>
      </c>
      <c r="B14" s="1" t="s">
        <v>28</v>
      </c>
      <c r="C14" s="31">
        <v>0</v>
      </c>
      <c r="D14" s="31">
        <v>0</v>
      </c>
      <c r="E14" s="31">
        <v>0</v>
      </c>
      <c r="F14" s="33">
        <f t="shared" si="1"/>
        <v>0</v>
      </c>
    </row>
    <row r="15" spans="1:6" x14ac:dyDescent="0.25">
      <c r="A15" s="2" t="s">
        <v>11</v>
      </c>
      <c r="B15" s="1" t="s">
        <v>29</v>
      </c>
      <c r="C15" s="31">
        <v>0</v>
      </c>
      <c r="D15" s="31">
        <v>0</v>
      </c>
      <c r="E15" s="31">
        <v>0</v>
      </c>
      <c r="F15" s="33">
        <f t="shared" si="1"/>
        <v>0</v>
      </c>
    </row>
    <row r="16" spans="1:6" x14ac:dyDescent="0.25">
      <c r="A16" s="2" t="s">
        <v>12</v>
      </c>
      <c r="B16" s="1" t="s">
        <v>30</v>
      </c>
      <c r="C16" s="31">
        <v>0</v>
      </c>
      <c r="D16" s="31">
        <v>0</v>
      </c>
      <c r="E16" s="31">
        <v>0</v>
      </c>
      <c r="F16" s="22">
        <f t="shared" si="1"/>
        <v>0</v>
      </c>
    </row>
    <row r="17" spans="1:6" s="25" customFormat="1" x14ac:dyDescent="0.25">
      <c r="A17" s="2" t="s">
        <v>13</v>
      </c>
      <c r="B17" s="1" t="s">
        <v>31</v>
      </c>
      <c r="C17" s="21">
        <v>0</v>
      </c>
      <c r="D17" s="21">
        <v>0</v>
      </c>
      <c r="E17" s="21">
        <v>0</v>
      </c>
      <c r="F17" s="22">
        <f t="shared" si="1"/>
        <v>0</v>
      </c>
    </row>
    <row r="18" spans="1:6" s="25" customFormat="1" x14ac:dyDescent="0.25">
      <c r="A18" s="2" t="s">
        <v>14</v>
      </c>
      <c r="B18" s="1" t="s">
        <v>32</v>
      </c>
      <c r="C18" s="21">
        <v>0</v>
      </c>
      <c r="D18" s="21">
        <v>0</v>
      </c>
      <c r="E18" s="21">
        <v>0</v>
      </c>
      <c r="F18" s="22">
        <f t="shared" si="1"/>
        <v>0</v>
      </c>
    </row>
    <row r="19" spans="1:6" s="25" customFormat="1" ht="15.75" thickBot="1" x14ac:dyDescent="0.3">
      <c r="A19" s="8" t="s">
        <v>15</v>
      </c>
      <c r="B19" s="9" t="s">
        <v>33</v>
      </c>
      <c r="C19" s="35">
        <v>0</v>
      </c>
      <c r="D19" s="35">
        <v>0</v>
      </c>
      <c r="E19" s="35">
        <v>0</v>
      </c>
      <c r="F19" s="36">
        <f t="shared" si="1"/>
        <v>0</v>
      </c>
    </row>
    <row r="20" spans="1:6" ht="15.75" thickBot="1" x14ac:dyDescent="0.3">
      <c r="A20" s="26" t="s">
        <v>17</v>
      </c>
      <c r="B20" s="10" t="s">
        <v>81</v>
      </c>
      <c r="C20" s="23">
        <f>SUM(C13:C19)</f>
        <v>0</v>
      </c>
      <c r="D20" s="23">
        <f>SUM(D13:D19)</f>
        <v>0</v>
      </c>
      <c r="E20" s="23">
        <f>SUM(E13:E19)</f>
        <v>0</v>
      </c>
      <c r="F20" s="24">
        <f t="shared" si="1"/>
        <v>0</v>
      </c>
    </row>
    <row r="21" spans="1:6" ht="15.75" thickBot="1" x14ac:dyDescent="0.3">
      <c r="A21" s="11"/>
      <c r="B21" s="12"/>
      <c r="C21" s="29"/>
      <c r="D21" s="29"/>
      <c r="E21" s="29"/>
      <c r="F21" s="30"/>
    </row>
    <row r="22" spans="1:6" ht="15.75" thickBot="1" x14ac:dyDescent="0.3">
      <c r="A22" s="26" t="s">
        <v>25</v>
      </c>
      <c r="B22" s="27" t="s">
        <v>26</v>
      </c>
      <c r="C22" s="23">
        <f>C20+C11</f>
        <v>69232</v>
      </c>
      <c r="D22" s="23">
        <f>D20+D11</f>
        <v>7810</v>
      </c>
      <c r="E22" s="23">
        <f>E20+E11</f>
        <v>0</v>
      </c>
      <c r="F22" s="24">
        <f>C22+D22+E22</f>
        <v>77042</v>
      </c>
    </row>
    <row r="23" spans="1:6" x14ac:dyDescent="0.25">
      <c r="A23" s="3"/>
      <c r="B23" s="4"/>
      <c r="C23" s="34"/>
      <c r="D23" s="34"/>
      <c r="E23" s="34"/>
      <c r="F23" s="33"/>
    </row>
    <row r="24" spans="1:6" x14ac:dyDescent="0.25">
      <c r="A24" s="2" t="s">
        <v>34</v>
      </c>
      <c r="B24" s="1" t="s">
        <v>37</v>
      </c>
      <c r="C24" s="31">
        <v>559</v>
      </c>
      <c r="D24" s="31">
        <v>0</v>
      </c>
      <c r="E24" s="31">
        <v>0</v>
      </c>
      <c r="F24" s="22">
        <f>C24+D24+E24</f>
        <v>559</v>
      </c>
    </row>
    <row r="25" spans="1:6" x14ac:dyDescent="0.25">
      <c r="A25" s="2" t="s">
        <v>35</v>
      </c>
      <c r="B25" s="1" t="s">
        <v>38</v>
      </c>
      <c r="C25" s="31">
        <v>0</v>
      </c>
      <c r="D25" s="31">
        <v>0</v>
      </c>
      <c r="E25" s="31">
        <v>0</v>
      </c>
      <c r="F25" s="22">
        <f>C25+D25+E25</f>
        <v>0</v>
      </c>
    </row>
    <row r="26" spans="1:6" ht="15.75" thickBot="1" x14ac:dyDescent="0.3">
      <c r="A26" s="8" t="s">
        <v>36</v>
      </c>
      <c r="B26" s="9" t="s">
        <v>39</v>
      </c>
      <c r="C26" s="32">
        <v>0</v>
      </c>
      <c r="D26" s="32">
        <v>0</v>
      </c>
      <c r="E26" s="32">
        <v>0</v>
      </c>
      <c r="F26" s="36">
        <f>C26+D26+E26</f>
        <v>0</v>
      </c>
    </row>
    <row r="27" spans="1:6" ht="15.75" thickBot="1" x14ac:dyDescent="0.3">
      <c r="A27" s="26" t="s">
        <v>40</v>
      </c>
      <c r="B27" s="10" t="s">
        <v>83</v>
      </c>
      <c r="C27" s="23">
        <f>SUM(C24:C26)</f>
        <v>559</v>
      </c>
      <c r="D27" s="23">
        <f>SUM(D24:D26)</f>
        <v>0</v>
      </c>
      <c r="E27" s="23">
        <f>SUM(E24:E26)</f>
        <v>0</v>
      </c>
      <c r="F27" s="24">
        <f>C27+D27+E27</f>
        <v>559</v>
      </c>
    </row>
    <row r="28" spans="1:6" x14ac:dyDescent="0.25">
      <c r="A28" s="3"/>
      <c r="B28" s="4"/>
      <c r="C28" s="34"/>
      <c r="D28" s="34"/>
      <c r="E28" s="34"/>
      <c r="F28" s="33"/>
    </row>
    <row r="29" spans="1:6" s="25" customFormat="1" x14ac:dyDescent="0.25">
      <c r="A29" s="2" t="s">
        <v>9</v>
      </c>
      <c r="B29" s="1" t="s">
        <v>27</v>
      </c>
      <c r="C29" s="31">
        <v>0</v>
      </c>
      <c r="D29" s="31">
        <v>0</v>
      </c>
      <c r="E29" s="31">
        <v>0</v>
      </c>
      <c r="F29" s="33">
        <f t="shared" ref="F29:F36" si="2">C29+D29+E29</f>
        <v>0</v>
      </c>
    </row>
    <row r="30" spans="1:6" x14ac:dyDescent="0.25">
      <c r="A30" s="2" t="s">
        <v>10</v>
      </c>
      <c r="B30" s="1" t="s">
        <v>28</v>
      </c>
      <c r="C30" s="31">
        <v>0</v>
      </c>
      <c r="D30" s="31">
        <v>0</v>
      </c>
      <c r="E30" s="31">
        <v>0</v>
      </c>
      <c r="F30" s="33">
        <f t="shared" si="2"/>
        <v>0</v>
      </c>
    </row>
    <row r="31" spans="1:6" x14ac:dyDescent="0.25">
      <c r="A31" s="2" t="s">
        <v>11</v>
      </c>
      <c r="B31" s="1" t="s">
        <v>29</v>
      </c>
      <c r="C31" s="31">
        <v>0</v>
      </c>
      <c r="D31" s="31">
        <v>0</v>
      </c>
      <c r="E31" s="31">
        <v>0</v>
      </c>
      <c r="F31" s="33">
        <f t="shared" si="2"/>
        <v>0</v>
      </c>
    </row>
    <row r="32" spans="1:6" x14ac:dyDescent="0.25">
      <c r="A32" s="2" t="s">
        <v>12</v>
      </c>
      <c r="B32" s="1" t="s">
        <v>30</v>
      </c>
      <c r="C32" s="31">
        <v>0</v>
      </c>
      <c r="D32" s="31">
        <v>0</v>
      </c>
      <c r="E32" s="31">
        <v>0</v>
      </c>
      <c r="F32" s="22">
        <f t="shared" si="2"/>
        <v>0</v>
      </c>
    </row>
    <row r="33" spans="1:6" x14ac:dyDescent="0.25">
      <c r="A33" s="2" t="s">
        <v>13</v>
      </c>
      <c r="B33" s="1" t="s">
        <v>31</v>
      </c>
      <c r="C33" s="21">
        <v>0</v>
      </c>
      <c r="D33" s="21">
        <v>0</v>
      </c>
      <c r="E33" s="21">
        <v>0</v>
      </c>
      <c r="F33" s="22">
        <f t="shared" si="2"/>
        <v>0</v>
      </c>
    </row>
    <row r="34" spans="1:6" x14ac:dyDescent="0.25">
      <c r="A34" s="2" t="s">
        <v>14</v>
      </c>
      <c r="B34" s="1" t="s">
        <v>32</v>
      </c>
      <c r="C34" s="21">
        <v>0</v>
      </c>
      <c r="D34" s="21">
        <v>0</v>
      </c>
      <c r="E34" s="21">
        <v>0</v>
      </c>
      <c r="F34" s="22">
        <f t="shared" si="2"/>
        <v>0</v>
      </c>
    </row>
    <row r="35" spans="1:6" ht="15.75" thickBot="1" x14ac:dyDescent="0.3">
      <c r="A35" s="8" t="s">
        <v>15</v>
      </c>
      <c r="B35" s="9" t="s">
        <v>33</v>
      </c>
      <c r="C35" s="35">
        <v>0</v>
      </c>
      <c r="D35" s="35">
        <v>0</v>
      </c>
      <c r="E35" s="35">
        <v>0</v>
      </c>
      <c r="F35" s="36">
        <f t="shared" si="2"/>
        <v>0</v>
      </c>
    </row>
    <row r="36" spans="1:6" ht="15.75" thickBot="1" x14ac:dyDescent="0.3">
      <c r="A36" s="26" t="s">
        <v>42</v>
      </c>
      <c r="B36" s="10" t="s">
        <v>82</v>
      </c>
      <c r="C36" s="23">
        <f>SUM(C29:C35)</f>
        <v>0</v>
      </c>
      <c r="D36" s="23">
        <f>SUM(D29:D35)</f>
        <v>0</v>
      </c>
      <c r="E36" s="23">
        <f>SUM(E29:E35)</f>
        <v>0</v>
      </c>
      <c r="F36" s="24">
        <f t="shared" si="2"/>
        <v>0</v>
      </c>
    </row>
    <row r="37" spans="1:6" ht="15.75" thickBot="1" x14ac:dyDescent="0.3">
      <c r="A37" s="11"/>
      <c r="B37" s="12"/>
      <c r="C37" s="29"/>
      <c r="D37" s="29"/>
      <c r="E37" s="29"/>
      <c r="F37" s="30"/>
    </row>
    <row r="38" spans="1:6" ht="15.75" thickBot="1" x14ac:dyDescent="0.3">
      <c r="A38" s="26" t="s">
        <v>44</v>
      </c>
      <c r="B38" s="27" t="s">
        <v>45</v>
      </c>
      <c r="C38" s="23">
        <f>C36+C27</f>
        <v>559</v>
      </c>
      <c r="D38" s="23">
        <f>D36+D27</f>
        <v>0</v>
      </c>
      <c r="E38" s="23">
        <f>E36+E27</f>
        <v>0</v>
      </c>
      <c r="F38" s="24">
        <f>C38+D38+E38</f>
        <v>559</v>
      </c>
    </row>
    <row r="39" spans="1:6" ht="15.75" thickBot="1" x14ac:dyDescent="0.3">
      <c r="A39" s="11"/>
      <c r="B39" s="28"/>
      <c r="C39" s="29"/>
      <c r="D39" s="29"/>
      <c r="E39" s="29"/>
      <c r="F39" s="30"/>
    </row>
    <row r="40" spans="1:6" ht="15.75" thickBot="1" x14ac:dyDescent="0.3">
      <c r="A40" s="26" t="s">
        <v>46</v>
      </c>
      <c r="B40" s="27" t="s">
        <v>47</v>
      </c>
      <c r="C40" s="23">
        <f>C22+C38</f>
        <v>69791</v>
      </c>
      <c r="D40" s="23">
        <f>D22+D38</f>
        <v>7810</v>
      </c>
      <c r="E40" s="23">
        <f>E22+E38</f>
        <v>0</v>
      </c>
      <c r="F40" s="24">
        <f>C40+D40+E40</f>
        <v>77601</v>
      </c>
    </row>
    <row r="41" spans="1:6" x14ac:dyDescent="0.25">
      <c r="A41" s="96" t="s">
        <v>108</v>
      </c>
    </row>
  </sheetData>
  <mergeCells count="2">
    <mergeCell ref="A2:F2"/>
    <mergeCell ref="A3:F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1" manualBreakCount="1">
    <brk id="2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31" zoomScaleNormal="100" workbookViewId="0">
      <selection activeCell="A41" sqref="A41"/>
    </sheetView>
  </sheetViews>
  <sheetFormatPr defaultRowHeight="15" x14ac:dyDescent="0.25"/>
  <cols>
    <col min="2" max="2" width="44.28515625" customWidth="1"/>
    <col min="3" max="3" width="11.42578125" style="16" customWidth="1"/>
    <col min="4" max="4" width="10.7109375" style="16" customWidth="1"/>
    <col min="5" max="5" width="11.28515625" style="16" customWidth="1"/>
    <col min="6" max="6" width="11.140625" customWidth="1"/>
  </cols>
  <sheetData>
    <row r="1" spans="1:6" x14ac:dyDescent="0.25">
      <c r="F1" s="17" t="s">
        <v>84</v>
      </c>
    </row>
    <row r="2" spans="1:6" x14ac:dyDescent="0.25">
      <c r="A2" s="102" t="s">
        <v>102</v>
      </c>
      <c r="B2" s="102"/>
      <c r="C2" s="102"/>
      <c r="D2" s="102"/>
      <c r="E2" s="102"/>
      <c r="F2" s="102"/>
    </row>
    <row r="3" spans="1:6" x14ac:dyDescent="0.25">
      <c r="A3" s="102" t="s">
        <v>58</v>
      </c>
      <c r="B3" s="102"/>
      <c r="C3" s="102"/>
      <c r="D3" s="102"/>
      <c r="E3" s="102"/>
      <c r="F3" s="102"/>
    </row>
    <row r="4" spans="1:6" ht="15.75" thickBot="1" x14ac:dyDescent="0.3">
      <c r="F4" s="13" t="s">
        <v>3</v>
      </c>
    </row>
    <row r="5" spans="1:6" ht="79.5" customHeight="1" thickBot="1" x14ac:dyDescent="0.3">
      <c r="A5" s="5" t="s">
        <v>2</v>
      </c>
      <c r="B5" s="6" t="s">
        <v>0</v>
      </c>
      <c r="C5" s="46" t="s">
        <v>85</v>
      </c>
      <c r="D5" s="48" t="s">
        <v>86</v>
      </c>
      <c r="E5" s="48" t="s">
        <v>87</v>
      </c>
      <c r="F5" s="20" t="s">
        <v>1</v>
      </c>
    </row>
    <row r="6" spans="1:6" x14ac:dyDescent="0.25">
      <c r="A6" s="3" t="s">
        <v>4</v>
      </c>
      <c r="B6" s="4" t="s">
        <v>18</v>
      </c>
      <c r="C6" s="34">
        <v>61996</v>
      </c>
      <c r="D6" s="34">
        <v>11589</v>
      </c>
      <c r="E6" s="34">
        <v>0</v>
      </c>
      <c r="F6" s="33">
        <f t="shared" ref="F6:F11" si="0">C6+D6+E6</f>
        <v>73585</v>
      </c>
    </row>
    <row r="7" spans="1:6" x14ac:dyDescent="0.25">
      <c r="A7" s="2" t="s">
        <v>5</v>
      </c>
      <c r="B7" s="1" t="s">
        <v>19</v>
      </c>
      <c r="C7" s="31">
        <v>13773</v>
      </c>
      <c r="D7" s="31">
        <v>2554</v>
      </c>
      <c r="E7" s="31">
        <v>0</v>
      </c>
      <c r="F7" s="22">
        <f t="shared" si="0"/>
        <v>16327</v>
      </c>
    </row>
    <row r="8" spans="1:6" x14ac:dyDescent="0.25">
      <c r="A8" s="2" t="s">
        <v>6</v>
      </c>
      <c r="B8" s="1" t="s">
        <v>20</v>
      </c>
      <c r="C8" s="31">
        <v>11041</v>
      </c>
      <c r="D8" s="31">
        <v>15607</v>
      </c>
      <c r="E8" s="31">
        <v>0</v>
      </c>
      <c r="F8" s="22">
        <f t="shared" si="0"/>
        <v>26648</v>
      </c>
    </row>
    <row r="9" spans="1:6" x14ac:dyDescent="0.25">
      <c r="A9" s="2" t="s">
        <v>7</v>
      </c>
      <c r="B9" s="1" t="s">
        <v>21</v>
      </c>
      <c r="C9" s="31">
        <v>0</v>
      </c>
      <c r="D9" s="31">
        <v>8150</v>
      </c>
      <c r="E9" s="31">
        <v>0</v>
      </c>
      <c r="F9" s="22">
        <f t="shared" si="0"/>
        <v>8150</v>
      </c>
    </row>
    <row r="10" spans="1:6" ht="15.75" thickBot="1" x14ac:dyDescent="0.3">
      <c r="A10" s="8" t="s">
        <v>8</v>
      </c>
      <c r="B10" s="9" t="s">
        <v>22</v>
      </c>
      <c r="C10" s="32">
        <v>0</v>
      </c>
      <c r="D10" s="32">
        <v>0</v>
      </c>
      <c r="E10" s="32">
        <v>0</v>
      </c>
      <c r="F10" s="36">
        <f t="shared" si="0"/>
        <v>0</v>
      </c>
    </row>
    <row r="11" spans="1:6" ht="15.75" thickBot="1" x14ac:dyDescent="0.3">
      <c r="A11" s="26" t="s">
        <v>16</v>
      </c>
      <c r="B11" s="10" t="s">
        <v>80</v>
      </c>
      <c r="C11" s="23">
        <f>SUM(C6:C10)</f>
        <v>86810</v>
      </c>
      <c r="D11" s="23">
        <f>SUM(D6:D10)</f>
        <v>37900</v>
      </c>
      <c r="E11" s="23">
        <f>SUM(E6:E10)</f>
        <v>0</v>
      </c>
      <c r="F11" s="24">
        <f t="shared" si="0"/>
        <v>124710</v>
      </c>
    </row>
    <row r="12" spans="1:6" x14ac:dyDescent="0.25">
      <c r="A12" s="3"/>
      <c r="B12" s="4"/>
      <c r="C12" s="34"/>
      <c r="D12" s="34"/>
      <c r="E12" s="34"/>
      <c r="F12" s="33"/>
    </row>
    <row r="13" spans="1:6" x14ac:dyDescent="0.25">
      <c r="A13" s="2" t="s">
        <v>9</v>
      </c>
      <c r="B13" s="1" t="s">
        <v>27</v>
      </c>
      <c r="C13" s="31">
        <v>0</v>
      </c>
      <c r="D13" s="31">
        <v>0</v>
      </c>
      <c r="E13" s="31">
        <v>0</v>
      </c>
      <c r="F13" s="33">
        <f t="shared" ref="F13:F20" si="1">C13+D13+E13</f>
        <v>0</v>
      </c>
    </row>
    <row r="14" spans="1:6" x14ac:dyDescent="0.25">
      <c r="A14" s="2" t="s">
        <v>10</v>
      </c>
      <c r="B14" s="1" t="s">
        <v>28</v>
      </c>
      <c r="C14" s="31">
        <v>0</v>
      </c>
      <c r="D14" s="31">
        <v>0</v>
      </c>
      <c r="E14" s="31">
        <v>0</v>
      </c>
      <c r="F14" s="33">
        <f t="shared" si="1"/>
        <v>0</v>
      </c>
    </row>
    <row r="15" spans="1:6" x14ac:dyDescent="0.25">
      <c r="A15" s="2" t="s">
        <v>11</v>
      </c>
      <c r="B15" s="1" t="s">
        <v>29</v>
      </c>
      <c r="C15" s="31">
        <v>0</v>
      </c>
      <c r="D15" s="31">
        <v>0</v>
      </c>
      <c r="E15" s="31">
        <v>0</v>
      </c>
      <c r="F15" s="33">
        <f t="shared" si="1"/>
        <v>0</v>
      </c>
    </row>
    <row r="16" spans="1:6" x14ac:dyDescent="0.25">
      <c r="A16" s="2" t="s">
        <v>12</v>
      </c>
      <c r="B16" s="1" t="s">
        <v>30</v>
      </c>
      <c r="C16" s="31">
        <v>0</v>
      </c>
      <c r="D16" s="31">
        <v>0</v>
      </c>
      <c r="E16" s="31">
        <v>0</v>
      </c>
      <c r="F16" s="22">
        <f t="shared" si="1"/>
        <v>0</v>
      </c>
    </row>
    <row r="17" spans="1:6" s="25" customFormat="1" x14ac:dyDescent="0.25">
      <c r="A17" s="2" t="s">
        <v>13</v>
      </c>
      <c r="B17" s="1" t="s">
        <v>31</v>
      </c>
      <c r="C17" s="21">
        <v>0</v>
      </c>
      <c r="D17" s="21">
        <v>0</v>
      </c>
      <c r="E17" s="21">
        <v>0</v>
      </c>
      <c r="F17" s="22">
        <f t="shared" si="1"/>
        <v>0</v>
      </c>
    </row>
    <row r="18" spans="1:6" s="25" customFormat="1" x14ac:dyDescent="0.25">
      <c r="A18" s="2" t="s">
        <v>14</v>
      </c>
      <c r="B18" s="1" t="s">
        <v>32</v>
      </c>
      <c r="C18" s="21">
        <v>0</v>
      </c>
      <c r="D18" s="21">
        <v>0</v>
      </c>
      <c r="E18" s="21">
        <v>0</v>
      </c>
      <c r="F18" s="22">
        <f t="shared" si="1"/>
        <v>0</v>
      </c>
    </row>
    <row r="19" spans="1:6" s="25" customFormat="1" ht="15.75" thickBot="1" x14ac:dyDescent="0.3">
      <c r="A19" s="8" t="s">
        <v>15</v>
      </c>
      <c r="B19" s="9" t="s">
        <v>33</v>
      </c>
      <c r="C19" s="35">
        <v>0</v>
      </c>
      <c r="D19" s="35">
        <v>0</v>
      </c>
      <c r="E19" s="35">
        <v>0</v>
      </c>
      <c r="F19" s="36">
        <f t="shared" si="1"/>
        <v>0</v>
      </c>
    </row>
    <row r="20" spans="1:6" ht="15.75" thickBot="1" x14ac:dyDescent="0.3">
      <c r="A20" s="26" t="s">
        <v>17</v>
      </c>
      <c r="B20" s="10" t="s">
        <v>81</v>
      </c>
      <c r="C20" s="23">
        <f>SUM(C13:C19)</f>
        <v>0</v>
      </c>
      <c r="D20" s="23">
        <f>SUM(D13:D19)</f>
        <v>0</v>
      </c>
      <c r="E20" s="23">
        <f>SUM(E13:E19)</f>
        <v>0</v>
      </c>
      <c r="F20" s="24">
        <f t="shared" si="1"/>
        <v>0</v>
      </c>
    </row>
    <row r="21" spans="1:6" ht="15.75" thickBot="1" x14ac:dyDescent="0.3">
      <c r="A21" s="11"/>
      <c r="B21" s="12"/>
      <c r="C21" s="29"/>
      <c r="D21" s="29"/>
      <c r="E21" s="29"/>
      <c r="F21" s="30"/>
    </row>
    <row r="22" spans="1:6" ht="15.75" thickBot="1" x14ac:dyDescent="0.3">
      <c r="A22" s="26" t="s">
        <v>25</v>
      </c>
      <c r="B22" s="27" t="s">
        <v>26</v>
      </c>
      <c r="C22" s="23">
        <f>C20+C11</f>
        <v>86810</v>
      </c>
      <c r="D22" s="23">
        <f>D20+D11</f>
        <v>37900</v>
      </c>
      <c r="E22" s="23">
        <f>E20+E11</f>
        <v>0</v>
      </c>
      <c r="F22" s="24">
        <f>C22+D22+E22</f>
        <v>124710</v>
      </c>
    </row>
    <row r="23" spans="1:6" x14ac:dyDescent="0.25">
      <c r="A23" s="3"/>
      <c r="B23" s="4"/>
      <c r="C23" s="34"/>
      <c r="D23" s="34"/>
      <c r="E23" s="34"/>
      <c r="F23" s="33"/>
    </row>
    <row r="24" spans="1:6" x14ac:dyDescent="0.25">
      <c r="A24" s="2" t="s">
        <v>34</v>
      </c>
      <c r="B24" s="1" t="s">
        <v>37</v>
      </c>
      <c r="C24" s="31">
        <v>508</v>
      </c>
      <c r="D24" s="31">
        <v>445</v>
      </c>
      <c r="E24" s="31">
        <v>0</v>
      </c>
      <c r="F24" s="22">
        <f>C24+D24+E24</f>
        <v>953</v>
      </c>
    </row>
    <row r="25" spans="1:6" x14ac:dyDescent="0.25">
      <c r="A25" s="2" t="s">
        <v>35</v>
      </c>
      <c r="B25" s="1" t="s">
        <v>38</v>
      </c>
      <c r="C25" s="31">
        <v>572</v>
      </c>
      <c r="D25" s="31">
        <v>724</v>
      </c>
      <c r="E25" s="31">
        <v>0</v>
      </c>
      <c r="F25" s="22">
        <f>C25+D25+E25</f>
        <v>1296</v>
      </c>
    </row>
    <row r="26" spans="1:6" ht="15.75" thickBot="1" x14ac:dyDescent="0.3">
      <c r="A26" s="8" t="s">
        <v>36</v>
      </c>
      <c r="B26" s="9" t="s">
        <v>39</v>
      </c>
      <c r="C26" s="32">
        <v>0</v>
      </c>
      <c r="D26" s="32">
        <v>0</v>
      </c>
      <c r="E26" s="32">
        <v>0</v>
      </c>
      <c r="F26" s="36">
        <f>C26+D26+E26</f>
        <v>0</v>
      </c>
    </row>
    <row r="27" spans="1:6" ht="15.75" thickBot="1" x14ac:dyDescent="0.3">
      <c r="A27" s="26" t="s">
        <v>40</v>
      </c>
      <c r="B27" s="10" t="s">
        <v>83</v>
      </c>
      <c r="C27" s="23">
        <f>SUM(C24:C26)</f>
        <v>1080</v>
      </c>
      <c r="D27" s="23">
        <f>SUM(D24:D26)</f>
        <v>1169</v>
      </c>
      <c r="E27" s="23">
        <f>SUM(E24:E26)</f>
        <v>0</v>
      </c>
      <c r="F27" s="24">
        <f>C27+D27+E27</f>
        <v>2249</v>
      </c>
    </row>
    <row r="28" spans="1:6" x14ac:dyDescent="0.25">
      <c r="A28" s="3"/>
      <c r="B28" s="4"/>
      <c r="C28" s="34"/>
      <c r="D28" s="34"/>
      <c r="E28" s="34"/>
      <c r="F28" s="33"/>
    </row>
    <row r="29" spans="1:6" s="25" customFormat="1" x14ac:dyDescent="0.25">
      <c r="A29" s="2" t="s">
        <v>9</v>
      </c>
      <c r="B29" s="1" t="s">
        <v>27</v>
      </c>
      <c r="C29" s="31">
        <v>0</v>
      </c>
      <c r="D29" s="31">
        <v>0</v>
      </c>
      <c r="E29" s="31">
        <v>0</v>
      </c>
      <c r="F29" s="33">
        <f t="shared" ref="F29:F36" si="2">C29+D29+E29</f>
        <v>0</v>
      </c>
    </row>
    <row r="30" spans="1:6" x14ac:dyDescent="0.25">
      <c r="A30" s="2" t="s">
        <v>10</v>
      </c>
      <c r="B30" s="1" t="s">
        <v>28</v>
      </c>
      <c r="C30" s="31">
        <v>0</v>
      </c>
      <c r="D30" s="31">
        <v>0</v>
      </c>
      <c r="E30" s="31">
        <v>0</v>
      </c>
      <c r="F30" s="33">
        <f t="shared" si="2"/>
        <v>0</v>
      </c>
    </row>
    <row r="31" spans="1:6" x14ac:dyDescent="0.25">
      <c r="A31" s="2" t="s">
        <v>11</v>
      </c>
      <c r="B31" s="1" t="s">
        <v>29</v>
      </c>
      <c r="C31" s="31">
        <v>0</v>
      </c>
      <c r="D31" s="31">
        <v>0</v>
      </c>
      <c r="E31" s="31">
        <v>0</v>
      </c>
      <c r="F31" s="33">
        <f t="shared" si="2"/>
        <v>0</v>
      </c>
    </row>
    <row r="32" spans="1:6" x14ac:dyDescent="0.25">
      <c r="A32" s="2" t="s">
        <v>12</v>
      </c>
      <c r="B32" s="1" t="s">
        <v>30</v>
      </c>
      <c r="C32" s="31">
        <v>0</v>
      </c>
      <c r="D32" s="31">
        <v>0</v>
      </c>
      <c r="E32" s="31">
        <v>0</v>
      </c>
      <c r="F32" s="22">
        <f t="shared" si="2"/>
        <v>0</v>
      </c>
    </row>
    <row r="33" spans="1:6" x14ac:dyDescent="0.25">
      <c r="A33" s="2" t="s">
        <v>13</v>
      </c>
      <c r="B33" s="1" t="s">
        <v>31</v>
      </c>
      <c r="C33" s="21">
        <v>0</v>
      </c>
      <c r="D33" s="21">
        <v>0</v>
      </c>
      <c r="E33" s="21">
        <v>0</v>
      </c>
      <c r="F33" s="22">
        <f t="shared" si="2"/>
        <v>0</v>
      </c>
    </row>
    <row r="34" spans="1:6" x14ac:dyDescent="0.25">
      <c r="A34" s="2" t="s">
        <v>14</v>
      </c>
      <c r="B34" s="1" t="s">
        <v>32</v>
      </c>
      <c r="C34" s="21">
        <v>0</v>
      </c>
      <c r="D34" s="21">
        <v>0</v>
      </c>
      <c r="E34" s="21">
        <v>0</v>
      </c>
      <c r="F34" s="22">
        <f t="shared" si="2"/>
        <v>0</v>
      </c>
    </row>
    <row r="35" spans="1:6" ht="15.75" thickBot="1" x14ac:dyDescent="0.3">
      <c r="A35" s="8" t="s">
        <v>15</v>
      </c>
      <c r="B35" s="9" t="s">
        <v>33</v>
      </c>
      <c r="C35" s="35">
        <v>0</v>
      </c>
      <c r="D35" s="35">
        <v>0</v>
      </c>
      <c r="E35" s="35">
        <v>0</v>
      </c>
      <c r="F35" s="36">
        <f t="shared" si="2"/>
        <v>0</v>
      </c>
    </row>
    <row r="36" spans="1:6" ht="15.75" thickBot="1" x14ac:dyDescent="0.3">
      <c r="A36" s="26" t="s">
        <v>42</v>
      </c>
      <c r="B36" s="10" t="s">
        <v>82</v>
      </c>
      <c r="C36" s="23">
        <f>SUM(C29:C35)</f>
        <v>0</v>
      </c>
      <c r="D36" s="23">
        <f>SUM(D29:D35)</f>
        <v>0</v>
      </c>
      <c r="E36" s="23">
        <f>SUM(E29:E35)</f>
        <v>0</v>
      </c>
      <c r="F36" s="24">
        <f t="shared" si="2"/>
        <v>0</v>
      </c>
    </row>
    <row r="37" spans="1:6" ht="15.75" thickBot="1" x14ac:dyDescent="0.3">
      <c r="A37" s="11"/>
      <c r="B37" s="12"/>
      <c r="C37" s="29"/>
      <c r="D37" s="29"/>
      <c r="E37" s="29"/>
      <c r="F37" s="30"/>
    </row>
    <row r="38" spans="1:6" ht="15.75" thickBot="1" x14ac:dyDescent="0.3">
      <c r="A38" s="26" t="s">
        <v>44</v>
      </c>
      <c r="B38" s="27" t="s">
        <v>45</v>
      </c>
      <c r="C38" s="23">
        <f>C36+C27</f>
        <v>1080</v>
      </c>
      <c r="D38" s="23">
        <f>D36+D27</f>
        <v>1169</v>
      </c>
      <c r="E38" s="23">
        <f>E36+E27</f>
        <v>0</v>
      </c>
      <c r="F38" s="24">
        <f>C38+D38+E38</f>
        <v>2249</v>
      </c>
    </row>
    <row r="39" spans="1:6" ht="15.75" thickBot="1" x14ac:dyDescent="0.3">
      <c r="A39" s="11"/>
      <c r="B39" s="28"/>
      <c r="C39" s="29"/>
      <c r="D39" s="29"/>
      <c r="E39" s="29"/>
      <c r="F39" s="30"/>
    </row>
    <row r="40" spans="1:6" ht="15.75" thickBot="1" x14ac:dyDescent="0.3">
      <c r="A40" s="26" t="s">
        <v>46</v>
      </c>
      <c r="B40" s="27" t="s">
        <v>47</v>
      </c>
      <c r="C40" s="23">
        <f>C22+C38</f>
        <v>87890</v>
      </c>
      <c r="D40" s="23">
        <f>D22+D38</f>
        <v>39069</v>
      </c>
      <c r="E40" s="23">
        <f>E22+E38</f>
        <v>0</v>
      </c>
      <c r="F40" s="24">
        <f>C40+D40+E40</f>
        <v>126959</v>
      </c>
    </row>
    <row r="41" spans="1:6" x14ac:dyDescent="0.25">
      <c r="A41" s="96" t="s">
        <v>108</v>
      </c>
    </row>
  </sheetData>
  <mergeCells count="2">
    <mergeCell ref="A2:F2"/>
    <mergeCell ref="A3:F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1" manualBreakCount="1">
    <brk id="23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34" zoomScaleNormal="100" workbookViewId="0">
      <selection activeCell="A41" sqref="A41"/>
    </sheetView>
  </sheetViews>
  <sheetFormatPr defaultRowHeight="15" x14ac:dyDescent="0.25"/>
  <cols>
    <col min="2" max="2" width="44.5703125" customWidth="1"/>
    <col min="3" max="3" width="11.42578125" style="16" customWidth="1"/>
    <col min="4" max="4" width="12" style="16" customWidth="1"/>
    <col min="5" max="6" width="11.28515625" style="16" customWidth="1"/>
    <col min="7" max="7" width="11.140625" customWidth="1"/>
  </cols>
  <sheetData>
    <row r="1" spans="1:8" x14ac:dyDescent="0.25">
      <c r="G1" s="17" t="s">
        <v>88</v>
      </c>
    </row>
    <row r="2" spans="1:8" x14ac:dyDescent="0.25">
      <c r="A2" s="102" t="s">
        <v>103</v>
      </c>
      <c r="B2" s="102"/>
      <c r="C2" s="102"/>
      <c r="D2" s="102"/>
      <c r="E2" s="102"/>
      <c r="F2" s="102"/>
      <c r="G2" s="102"/>
      <c r="H2" s="49"/>
    </row>
    <row r="3" spans="1:8" x14ac:dyDescent="0.25">
      <c r="A3" s="102" t="s">
        <v>58</v>
      </c>
      <c r="B3" s="102"/>
      <c r="C3" s="102"/>
      <c r="D3" s="102"/>
      <c r="E3" s="102"/>
      <c r="F3" s="102"/>
      <c r="G3" s="102"/>
    </row>
    <row r="4" spans="1:8" ht="15.75" thickBot="1" x14ac:dyDescent="0.3">
      <c r="G4" s="13" t="s">
        <v>3</v>
      </c>
    </row>
    <row r="5" spans="1:8" ht="42" customHeight="1" thickBot="1" x14ac:dyDescent="0.3">
      <c r="A5" s="5" t="s">
        <v>2</v>
      </c>
      <c r="B5" s="6" t="s">
        <v>0</v>
      </c>
      <c r="C5" s="48" t="s">
        <v>96</v>
      </c>
      <c r="D5" s="48" t="s">
        <v>93</v>
      </c>
      <c r="E5" s="48" t="s">
        <v>94</v>
      </c>
      <c r="F5" s="48" t="s">
        <v>95</v>
      </c>
      <c r="G5" s="20" t="s">
        <v>1</v>
      </c>
    </row>
    <row r="6" spans="1:8" x14ac:dyDescent="0.25">
      <c r="A6" s="3" t="s">
        <v>4</v>
      </c>
      <c r="B6" s="4" t="s">
        <v>18</v>
      </c>
      <c r="C6" s="34">
        <v>2803</v>
      </c>
      <c r="D6" s="34">
        <v>5155</v>
      </c>
      <c r="E6" s="34">
        <v>0</v>
      </c>
      <c r="F6" s="42">
        <v>0</v>
      </c>
      <c r="G6" s="33">
        <f>C6+D6+E6+F6</f>
        <v>7958</v>
      </c>
    </row>
    <row r="7" spans="1:8" x14ac:dyDescent="0.25">
      <c r="A7" s="2" t="s">
        <v>5</v>
      </c>
      <c r="B7" s="1" t="s">
        <v>19</v>
      </c>
      <c r="C7" s="31">
        <v>628</v>
      </c>
      <c r="D7" s="31">
        <v>1131</v>
      </c>
      <c r="E7" s="31">
        <v>0</v>
      </c>
      <c r="F7" s="40">
        <v>0</v>
      </c>
      <c r="G7" s="33">
        <f t="shared" ref="G7:G35" si="0">C7+D7+E7+F7</f>
        <v>1759</v>
      </c>
    </row>
    <row r="8" spans="1:8" x14ac:dyDescent="0.25">
      <c r="A8" s="2" t="s">
        <v>6</v>
      </c>
      <c r="B8" s="1" t="s">
        <v>20</v>
      </c>
      <c r="C8" s="31">
        <v>849</v>
      </c>
      <c r="D8" s="31">
        <v>7910</v>
      </c>
      <c r="E8" s="31">
        <v>0</v>
      </c>
      <c r="F8" s="40">
        <v>0</v>
      </c>
      <c r="G8" s="33">
        <f t="shared" si="0"/>
        <v>8759</v>
      </c>
    </row>
    <row r="9" spans="1:8" x14ac:dyDescent="0.25">
      <c r="A9" s="2" t="s">
        <v>7</v>
      </c>
      <c r="B9" s="1" t="s">
        <v>21</v>
      </c>
      <c r="C9" s="31">
        <v>0</v>
      </c>
      <c r="D9" s="31">
        <v>0</v>
      </c>
      <c r="E9" s="31">
        <v>0</v>
      </c>
      <c r="F9" s="40">
        <v>0</v>
      </c>
      <c r="G9" s="33">
        <f t="shared" si="0"/>
        <v>0</v>
      </c>
    </row>
    <row r="10" spans="1:8" ht="15.75" thickBot="1" x14ac:dyDescent="0.3">
      <c r="A10" s="8" t="s">
        <v>8</v>
      </c>
      <c r="B10" s="9" t="s">
        <v>22</v>
      </c>
      <c r="C10" s="32">
        <v>0</v>
      </c>
      <c r="D10" s="32">
        <v>0</v>
      </c>
      <c r="E10" s="32">
        <v>0</v>
      </c>
      <c r="F10" s="47">
        <v>0</v>
      </c>
      <c r="G10" s="33">
        <f t="shared" si="0"/>
        <v>0</v>
      </c>
    </row>
    <row r="11" spans="1:8" ht="15.75" thickBot="1" x14ac:dyDescent="0.3">
      <c r="A11" s="26" t="s">
        <v>16</v>
      </c>
      <c r="B11" s="10" t="s">
        <v>80</v>
      </c>
      <c r="C11" s="23">
        <f>SUM(C6:C10)</f>
        <v>4280</v>
      </c>
      <c r="D11" s="23">
        <f>SUM(D6:D10)</f>
        <v>14196</v>
      </c>
      <c r="E11" s="23">
        <f>SUM(E6:E10)</f>
        <v>0</v>
      </c>
      <c r="F11" s="23">
        <f>SUM(F6:F10)</f>
        <v>0</v>
      </c>
      <c r="G11" s="24">
        <f>SUM(G6:G10)</f>
        <v>18476</v>
      </c>
    </row>
    <row r="12" spans="1:8" x14ac:dyDescent="0.25">
      <c r="A12" s="3"/>
      <c r="B12" s="4"/>
      <c r="C12" s="34"/>
      <c r="D12" s="34"/>
      <c r="E12" s="34"/>
      <c r="F12" s="42"/>
      <c r="G12" s="33"/>
    </row>
    <row r="13" spans="1:8" x14ac:dyDescent="0.25">
      <c r="A13" s="2" t="s">
        <v>9</v>
      </c>
      <c r="B13" s="1" t="s">
        <v>27</v>
      </c>
      <c r="C13" s="31">
        <v>0</v>
      </c>
      <c r="D13" s="31">
        <v>0</v>
      </c>
      <c r="E13" s="31">
        <v>0</v>
      </c>
      <c r="F13" s="31">
        <v>0</v>
      </c>
      <c r="G13" s="33">
        <f t="shared" si="0"/>
        <v>0</v>
      </c>
    </row>
    <row r="14" spans="1:8" x14ac:dyDescent="0.25">
      <c r="A14" s="2" t="s">
        <v>10</v>
      </c>
      <c r="B14" s="1" t="s">
        <v>28</v>
      </c>
      <c r="C14" s="31">
        <v>0</v>
      </c>
      <c r="D14" s="31">
        <v>0</v>
      </c>
      <c r="E14" s="31">
        <v>0</v>
      </c>
      <c r="F14" s="31">
        <v>0</v>
      </c>
      <c r="G14" s="33">
        <f t="shared" si="0"/>
        <v>0</v>
      </c>
    </row>
    <row r="15" spans="1:8" x14ac:dyDescent="0.25">
      <c r="A15" s="2" t="s">
        <v>11</v>
      </c>
      <c r="B15" s="1" t="s">
        <v>29</v>
      </c>
      <c r="C15" s="31">
        <v>0</v>
      </c>
      <c r="D15" s="31">
        <v>0</v>
      </c>
      <c r="E15" s="31">
        <v>0</v>
      </c>
      <c r="F15" s="31">
        <v>0</v>
      </c>
      <c r="G15" s="33">
        <f t="shared" si="0"/>
        <v>0</v>
      </c>
    </row>
    <row r="16" spans="1:8" x14ac:dyDescent="0.25">
      <c r="A16" s="2" t="s">
        <v>12</v>
      </c>
      <c r="B16" s="1" t="s">
        <v>30</v>
      </c>
      <c r="C16" s="31">
        <v>0</v>
      </c>
      <c r="D16" s="31">
        <v>0</v>
      </c>
      <c r="E16" s="31">
        <v>0</v>
      </c>
      <c r="F16" s="31">
        <v>0</v>
      </c>
      <c r="G16" s="33">
        <f t="shared" si="0"/>
        <v>0</v>
      </c>
    </row>
    <row r="17" spans="1:7" s="25" customFormat="1" x14ac:dyDescent="0.25">
      <c r="A17" s="2" t="s">
        <v>13</v>
      </c>
      <c r="B17" s="1" t="s">
        <v>31</v>
      </c>
      <c r="C17" s="21">
        <v>0</v>
      </c>
      <c r="D17" s="21">
        <v>0</v>
      </c>
      <c r="E17" s="21">
        <v>0</v>
      </c>
      <c r="F17" s="31">
        <v>0</v>
      </c>
      <c r="G17" s="33">
        <f t="shared" si="0"/>
        <v>0</v>
      </c>
    </row>
    <row r="18" spans="1:7" s="25" customFormat="1" x14ac:dyDescent="0.25">
      <c r="A18" s="2" t="s">
        <v>14</v>
      </c>
      <c r="B18" s="1" t="s">
        <v>32</v>
      </c>
      <c r="C18" s="21">
        <v>0</v>
      </c>
      <c r="D18" s="21">
        <v>0</v>
      </c>
      <c r="E18" s="21">
        <v>0</v>
      </c>
      <c r="F18" s="31">
        <v>0</v>
      </c>
      <c r="G18" s="33">
        <f t="shared" si="0"/>
        <v>0</v>
      </c>
    </row>
    <row r="19" spans="1:7" s="25" customFormat="1" ht="15.75" thickBot="1" x14ac:dyDescent="0.3">
      <c r="A19" s="8" t="s">
        <v>15</v>
      </c>
      <c r="B19" s="9" t="s">
        <v>33</v>
      </c>
      <c r="C19" s="35">
        <v>0</v>
      </c>
      <c r="D19" s="35">
        <v>0</v>
      </c>
      <c r="E19" s="35">
        <v>0</v>
      </c>
      <c r="F19" s="31">
        <v>0</v>
      </c>
      <c r="G19" s="33">
        <f t="shared" si="0"/>
        <v>0</v>
      </c>
    </row>
    <row r="20" spans="1:7" ht="15.75" thickBot="1" x14ac:dyDescent="0.3">
      <c r="A20" s="26" t="s">
        <v>17</v>
      </c>
      <c r="B20" s="10" t="s">
        <v>81</v>
      </c>
      <c r="C20" s="23">
        <f>SUM(C13:C19)</f>
        <v>0</v>
      </c>
      <c r="D20" s="23">
        <f>SUM(D13:D19)</f>
        <v>0</v>
      </c>
      <c r="E20" s="23">
        <f>SUM(E13:E19)</f>
        <v>0</v>
      </c>
      <c r="F20" s="23">
        <f>SUM(F13:F19)</f>
        <v>0</v>
      </c>
      <c r="G20" s="24">
        <f>SUM(G13:G19)</f>
        <v>0</v>
      </c>
    </row>
    <row r="21" spans="1:7" ht="15.75" thickBot="1" x14ac:dyDescent="0.3">
      <c r="A21" s="11"/>
      <c r="B21" s="12"/>
      <c r="C21" s="29"/>
      <c r="D21" s="29"/>
      <c r="E21" s="29"/>
      <c r="F21" s="45"/>
      <c r="G21" s="33"/>
    </row>
    <row r="22" spans="1:7" ht="15.75" thickBot="1" x14ac:dyDescent="0.3">
      <c r="A22" s="26" t="s">
        <v>25</v>
      </c>
      <c r="B22" s="27" t="s">
        <v>26</v>
      </c>
      <c r="C22" s="23">
        <f>C20+C11</f>
        <v>4280</v>
      </c>
      <c r="D22" s="23">
        <f>D20+D11</f>
        <v>14196</v>
      </c>
      <c r="E22" s="23">
        <f>E20+E11</f>
        <v>0</v>
      </c>
      <c r="F22" s="23">
        <f>F20+F11</f>
        <v>0</v>
      </c>
      <c r="G22" s="24">
        <f>G20+G11</f>
        <v>18476</v>
      </c>
    </row>
    <row r="23" spans="1:7" x14ac:dyDescent="0.25">
      <c r="A23" s="3"/>
      <c r="B23" s="4"/>
      <c r="C23" s="34"/>
      <c r="D23" s="34"/>
      <c r="E23" s="34"/>
      <c r="F23" s="42"/>
      <c r="G23" s="33"/>
    </row>
    <row r="24" spans="1:7" x14ac:dyDescent="0.25">
      <c r="A24" s="2" t="s">
        <v>34</v>
      </c>
      <c r="B24" s="1" t="s">
        <v>37</v>
      </c>
      <c r="C24" s="31">
        <v>51</v>
      </c>
      <c r="D24" s="31">
        <v>76</v>
      </c>
      <c r="E24" s="31">
        <v>0</v>
      </c>
      <c r="F24" s="31">
        <v>0</v>
      </c>
      <c r="G24" s="33">
        <f t="shared" si="0"/>
        <v>127</v>
      </c>
    </row>
    <row r="25" spans="1:7" x14ac:dyDescent="0.25">
      <c r="A25" s="2" t="s">
        <v>35</v>
      </c>
      <c r="B25" s="1" t="s">
        <v>38</v>
      </c>
      <c r="C25" s="31">
        <v>0</v>
      </c>
      <c r="D25" s="31">
        <v>1270</v>
      </c>
      <c r="E25" s="31">
        <v>0</v>
      </c>
      <c r="F25" s="31">
        <v>0</v>
      </c>
      <c r="G25" s="33">
        <f t="shared" si="0"/>
        <v>1270</v>
      </c>
    </row>
    <row r="26" spans="1:7" ht="15.75" thickBot="1" x14ac:dyDescent="0.3">
      <c r="A26" s="8" t="s">
        <v>36</v>
      </c>
      <c r="B26" s="9" t="s">
        <v>39</v>
      </c>
      <c r="C26" s="31">
        <v>0</v>
      </c>
      <c r="D26" s="31">
        <v>0</v>
      </c>
      <c r="E26" s="31">
        <v>0</v>
      </c>
      <c r="F26" s="31">
        <v>0</v>
      </c>
      <c r="G26" s="33">
        <f t="shared" si="0"/>
        <v>0</v>
      </c>
    </row>
    <row r="27" spans="1:7" ht="15.75" thickBot="1" x14ac:dyDescent="0.3">
      <c r="A27" s="26" t="s">
        <v>40</v>
      </c>
      <c r="B27" s="10" t="s">
        <v>83</v>
      </c>
      <c r="C27" s="23">
        <f>SUM(C24:C26)</f>
        <v>51</v>
      </c>
      <c r="D27" s="23">
        <f>SUM(D24:D26)</f>
        <v>1346</v>
      </c>
      <c r="E27" s="23">
        <f>SUM(E24:E26)</f>
        <v>0</v>
      </c>
      <c r="F27" s="23">
        <f>SUM(F24:F26)</f>
        <v>0</v>
      </c>
      <c r="G27" s="24">
        <f>SUM(G24:G26)</f>
        <v>1397</v>
      </c>
    </row>
    <row r="28" spans="1:7" x14ac:dyDescent="0.25">
      <c r="A28" s="3"/>
      <c r="B28" s="4"/>
      <c r="C28" s="34"/>
      <c r="D28" s="34"/>
      <c r="E28" s="34"/>
      <c r="F28" s="42"/>
      <c r="G28" s="33"/>
    </row>
    <row r="29" spans="1:7" s="25" customFormat="1" x14ac:dyDescent="0.25">
      <c r="A29" s="2" t="s">
        <v>9</v>
      </c>
      <c r="B29" s="1" t="s">
        <v>27</v>
      </c>
      <c r="C29" s="31">
        <v>0</v>
      </c>
      <c r="D29" s="31">
        <v>0</v>
      </c>
      <c r="E29" s="31">
        <v>0</v>
      </c>
      <c r="F29" s="31">
        <v>0</v>
      </c>
      <c r="G29" s="33">
        <f t="shared" si="0"/>
        <v>0</v>
      </c>
    </row>
    <row r="30" spans="1:7" x14ac:dyDescent="0.25">
      <c r="A30" s="2" t="s">
        <v>10</v>
      </c>
      <c r="B30" s="1" t="s">
        <v>28</v>
      </c>
      <c r="C30" s="31">
        <v>0</v>
      </c>
      <c r="D30" s="31">
        <v>0</v>
      </c>
      <c r="E30" s="31">
        <v>0</v>
      </c>
      <c r="F30" s="31">
        <v>0</v>
      </c>
      <c r="G30" s="33">
        <f t="shared" si="0"/>
        <v>0</v>
      </c>
    </row>
    <row r="31" spans="1:7" x14ac:dyDescent="0.25">
      <c r="A31" s="2" t="s">
        <v>11</v>
      </c>
      <c r="B31" s="1" t="s">
        <v>29</v>
      </c>
      <c r="C31" s="31">
        <v>0</v>
      </c>
      <c r="D31" s="31">
        <v>0</v>
      </c>
      <c r="E31" s="31">
        <v>0</v>
      </c>
      <c r="F31" s="31">
        <v>0</v>
      </c>
      <c r="G31" s="33">
        <f t="shared" si="0"/>
        <v>0</v>
      </c>
    </row>
    <row r="32" spans="1:7" x14ac:dyDescent="0.25">
      <c r="A32" s="2" t="s">
        <v>12</v>
      </c>
      <c r="B32" s="1" t="s">
        <v>30</v>
      </c>
      <c r="C32" s="31">
        <v>0</v>
      </c>
      <c r="D32" s="31">
        <v>0</v>
      </c>
      <c r="E32" s="31">
        <v>0</v>
      </c>
      <c r="F32" s="31">
        <v>0</v>
      </c>
      <c r="G32" s="33">
        <f t="shared" si="0"/>
        <v>0</v>
      </c>
    </row>
    <row r="33" spans="1:7" x14ac:dyDescent="0.25">
      <c r="A33" s="2" t="s">
        <v>13</v>
      </c>
      <c r="B33" s="1" t="s">
        <v>31</v>
      </c>
      <c r="C33" s="21">
        <v>0</v>
      </c>
      <c r="D33" s="21">
        <v>0</v>
      </c>
      <c r="E33" s="21">
        <v>0</v>
      </c>
      <c r="F33" s="31">
        <v>0</v>
      </c>
      <c r="G33" s="33">
        <f t="shared" si="0"/>
        <v>0</v>
      </c>
    </row>
    <row r="34" spans="1:7" x14ac:dyDescent="0.25">
      <c r="A34" s="2" t="s">
        <v>14</v>
      </c>
      <c r="B34" s="1" t="s">
        <v>32</v>
      </c>
      <c r="C34" s="21">
        <v>0</v>
      </c>
      <c r="D34" s="21">
        <v>0</v>
      </c>
      <c r="E34" s="21">
        <v>0</v>
      </c>
      <c r="F34" s="31">
        <v>0</v>
      </c>
      <c r="G34" s="33">
        <f t="shared" si="0"/>
        <v>0</v>
      </c>
    </row>
    <row r="35" spans="1:7" ht="15.75" thickBot="1" x14ac:dyDescent="0.3">
      <c r="A35" s="8" t="s">
        <v>15</v>
      </c>
      <c r="B35" s="9" t="s">
        <v>33</v>
      </c>
      <c r="C35" s="35">
        <v>0</v>
      </c>
      <c r="D35" s="35">
        <v>0</v>
      </c>
      <c r="E35" s="35">
        <v>0</v>
      </c>
      <c r="F35" s="31">
        <v>0</v>
      </c>
      <c r="G35" s="33">
        <f t="shared" si="0"/>
        <v>0</v>
      </c>
    </row>
    <row r="36" spans="1:7" ht="15.75" thickBot="1" x14ac:dyDescent="0.3">
      <c r="A36" s="26" t="s">
        <v>42</v>
      </c>
      <c r="B36" s="10" t="s">
        <v>82</v>
      </c>
      <c r="C36" s="23">
        <f>SUM(C29:C35)</f>
        <v>0</v>
      </c>
      <c r="D36" s="23">
        <f>SUM(D29:D35)</f>
        <v>0</v>
      </c>
      <c r="E36" s="23">
        <f>SUM(E29:E35)</f>
        <v>0</v>
      </c>
      <c r="F36" s="23">
        <f>SUM(F29:F35)</f>
        <v>0</v>
      </c>
      <c r="G36" s="24">
        <f>SUM(G29:G35)</f>
        <v>0</v>
      </c>
    </row>
    <row r="37" spans="1:7" ht="15.75" thickBot="1" x14ac:dyDescent="0.3">
      <c r="A37" s="11"/>
      <c r="B37" s="12"/>
      <c r="C37" s="29"/>
      <c r="D37" s="29"/>
      <c r="E37" s="29"/>
      <c r="F37" s="45"/>
      <c r="G37" s="33"/>
    </row>
    <row r="38" spans="1:7" ht="15.75" thickBot="1" x14ac:dyDescent="0.3">
      <c r="A38" s="26" t="s">
        <v>44</v>
      </c>
      <c r="B38" s="27" t="s">
        <v>45</v>
      </c>
      <c r="C38" s="23">
        <f>C36+C27</f>
        <v>51</v>
      </c>
      <c r="D38" s="23">
        <f>D36+D27</f>
        <v>1346</v>
      </c>
      <c r="E38" s="23">
        <f>E36+E27</f>
        <v>0</v>
      </c>
      <c r="F38" s="23">
        <f>F36+F27</f>
        <v>0</v>
      </c>
      <c r="G38" s="24">
        <f>G36+G27</f>
        <v>1397</v>
      </c>
    </row>
    <row r="39" spans="1:7" ht="15.75" thickBot="1" x14ac:dyDescent="0.3">
      <c r="A39" s="11"/>
      <c r="B39" s="28"/>
      <c r="C39" s="29"/>
      <c r="D39" s="29"/>
      <c r="E39" s="29"/>
      <c r="F39" s="45"/>
      <c r="G39" s="33"/>
    </row>
    <row r="40" spans="1:7" ht="15.75" thickBot="1" x14ac:dyDescent="0.3">
      <c r="A40" s="26" t="s">
        <v>46</v>
      </c>
      <c r="B40" s="27" t="s">
        <v>47</v>
      </c>
      <c r="C40" s="23">
        <f>C22+C38</f>
        <v>4331</v>
      </c>
      <c r="D40" s="23">
        <f>D22+D38</f>
        <v>15542</v>
      </c>
      <c r="E40" s="23">
        <f>E22+E38</f>
        <v>0</v>
      </c>
      <c r="F40" s="23">
        <f>F22+F38</f>
        <v>0</v>
      </c>
      <c r="G40" s="24">
        <f>G22+G38</f>
        <v>19873</v>
      </c>
    </row>
    <row r="41" spans="1:7" x14ac:dyDescent="0.25">
      <c r="A41" s="96" t="s">
        <v>108</v>
      </c>
    </row>
  </sheetData>
  <mergeCells count="2">
    <mergeCell ref="A2:G2"/>
    <mergeCell ref="A3:G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1" manualBreakCount="1">
    <brk id="2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Normal="100" workbookViewId="0">
      <selection activeCell="D9" sqref="D9"/>
    </sheetView>
  </sheetViews>
  <sheetFormatPr defaultRowHeight="15" x14ac:dyDescent="0.25"/>
  <cols>
    <col min="1" max="1" width="11" customWidth="1"/>
    <col min="2" max="2" width="48.5703125" customWidth="1"/>
    <col min="3" max="3" width="13.7109375" style="16" customWidth="1"/>
    <col min="4" max="4" width="10.85546875" style="16" customWidth="1"/>
    <col min="5" max="5" width="11.140625" style="16" customWidth="1"/>
    <col min="6" max="6" width="11.28515625" style="16" customWidth="1"/>
    <col min="7" max="7" width="11.28515625" style="37" customWidth="1"/>
    <col min="8" max="8" width="13.7109375" style="16" customWidth="1"/>
    <col min="9" max="9" width="10.85546875" style="16" customWidth="1"/>
    <col min="10" max="10" width="11.140625" style="16" customWidth="1"/>
    <col min="11" max="11" width="11.28515625" style="16" customWidth="1"/>
    <col min="12" max="12" width="11.28515625" style="37" customWidth="1"/>
  </cols>
  <sheetData>
    <row r="1" spans="1:12" x14ac:dyDescent="0.25">
      <c r="G1" s="17"/>
      <c r="L1" s="17" t="s">
        <v>90</v>
      </c>
    </row>
    <row r="2" spans="1:12" x14ac:dyDescent="0.25">
      <c r="A2" s="102" t="s">
        <v>98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x14ac:dyDescent="0.25">
      <c r="A3" s="102" t="s">
        <v>89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5.75" thickBot="1" x14ac:dyDescent="0.3">
      <c r="G4" s="17"/>
      <c r="L4" s="17" t="s">
        <v>3</v>
      </c>
    </row>
    <row r="5" spans="1:12" ht="15.75" thickBot="1" x14ac:dyDescent="0.3">
      <c r="A5" s="107" t="s">
        <v>2</v>
      </c>
      <c r="B5" s="108" t="s">
        <v>0</v>
      </c>
      <c r="C5" s="103" t="s">
        <v>109</v>
      </c>
      <c r="D5" s="104"/>
      <c r="E5" s="104"/>
      <c r="F5" s="104"/>
      <c r="G5" s="105"/>
      <c r="H5" s="103" t="s">
        <v>110</v>
      </c>
      <c r="I5" s="104"/>
      <c r="J5" s="104"/>
      <c r="K5" s="104"/>
      <c r="L5" s="105"/>
    </row>
    <row r="6" spans="1:12" ht="33" customHeight="1" thickBot="1" x14ac:dyDescent="0.3">
      <c r="A6" s="109"/>
      <c r="B6" s="110"/>
      <c r="C6" s="111" t="s">
        <v>53</v>
      </c>
      <c r="D6" s="111" t="s">
        <v>54</v>
      </c>
      <c r="E6" s="111" t="s">
        <v>55</v>
      </c>
      <c r="F6" s="111" t="s">
        <v>56</v>
      </c>
      <c r="G6" s="20" t="s">
        <v>1</v>
      </c>
      <c r="H6" s="111" t="s">
        <v>53</v>
      </c>
      <c r="I6" s="111" t="s">
        <v>54</v>
      </c>
      <c r="J6" s="111" t="s">
        <v>55</v>
      </c>
      <c r="K6" s="111" t="s">
        <v>56</v>
      </c>
      <c r="L6" s="20" t="s">
        <v>1</v>
      </c>
    </row>
    <row r="7" spans="1:12" x14ac:dyDescent="0.25">
      <c r="A7" s="14" t="s">
        <v>4</v>
      </c>
      <c r="B7" s="15" t="s">
        <v>18</v>
      </c>
      <c r="C7" s="18">
        <v>0</v>
      </c>
      <c r="D7" s="18">
        <v>3259</v>
      </c>
      <c r="E7" s="18">
        <v>0</v>
      </c>
      <c r="F7" s="39">
        <v>0</v>
      </c>
      <c r="G7" s="19">
        <f>C7+D7+E7</f>
        <v>3259</v>
      </c>
      <c r="H7" s="18">
        <v>0</v>
      </c>
      <c r="I7" s="18">
        <f>3259+781</f>
        <v>4040</v>
      </c>
      <c r="J7" s="18">
        <v>0</v>
      </c>
      <c r="K7" s="39">
        <v>0</v>
      </c>
      <c r="L7" s="19">
        <f>H7+I7+J7</f>
        <v>4040</v>
      </c>
    </row>
    <row r="8" spans="1:12" x14ac:dyDescent="0.25">
      <c r="A8" s="2" t="s">
        <v>5</v>
      </c>
      <c r="B8" s="1" t="s">
        <v>19</v>
      </c>
      <c r="C8" s="31">
        <v>0</v>
      </c>
      <c r="D8" s="31">
        <v>747</v>
      </c>
      <c r="E8" s="31">
        <v>0</v>
      </c>
      <c r="F8" s="40">
        <v>0</v>
      </c>
      <c r="G8" s="22">
        <f>C8+D8+E8</f>
        <v>747</v>
      </c>
      <c r="H8" s="31">
        <v>0</v>
      </c>
      <c r="I8" s="31">
        <f>747+172</f>
        <v>919</v>
      </c>
      <c r="J8" s="31">
        <v>0</v>
      </c>
      <c r="K8" s="40">
        <v>0</v>
      </c>
      <c r="L8" s="22">
        <f>H8+I8+J8</f>
        <v>919</v>
      </c>
    </row>
    <row r="9" spans="1:12" x14ac:dyDescent="0.25">
      <c r="A9" s="2" t="s">
        <v>6</v>
      </c>
      <c r="B9" s="1" t="s">
        <v>20</v>
      </c>
      <c r="C9" s="31">
        <f>1378+3048+1370</f>
        <v>5796</v>
      </c>
      <c r="D9" s="31">
        <v>50</v>
      </c>
      <c r="E9" s="31">
        <v>2004</v>
      </c>
      <c r="F9" s="40">
        <v>0</v>
      </c>
      <c r="G9" s="22">
        <f>C9+D9+E9+F9</f>
        <v>7850</v>
      </c>
      <c r="H9" s="31">
        <f>1378+3048+1370</f>
        <v>5796</v>
      </c>
      <c r="I9" s="31">
        <v>50</v>
      </c>
      <c r="J9" s="31">
        <v>2004</v>
      </c>
      <c r="K9" s="40">
        <v>0</v>
      </c>
      <c r="L9" s="22">
        <f>H9+I9+J9+K9</f>
        <v>7850</v>
      </c>
    </row>
    <row r="10" spans="1:12" x14ac:dyDescent="0.25">
      <c r="A10" s="2" t="s">
        <v>7</v>
      </c>
      <c r="B10" s="1" t="s">
        <v>21</v>
      </c>
      <c r="C10" s="31">
        <v>6035</v>
      </c>
      <c r="D10" s="31">
        <v>0</v>
      </c>
      <c r="E10" s="31">
        <v>0</v>
      </c>
      <c r="F10" s="40">
        <v>0</v>
      </c>
      <c r="G10" s="22">
        <f>C10+D10+E10</f>
        <v>6035</v>
      </c>
      <c r="H10" s="31">
        <v>6675</v>
      </c>
      <c r="I10" s="31">
        <v>0</v>
      </c>
      <c r="J10" s="31">
        <v>0</v>
      </c>
      <c r="K10" s="40">
        <v>0</v>
      </c>
      <c r="L10" s="22">
        <f>H10+I10+J10</f>
        <v>6675</v>
      </c>
    </row>
    <row r="11" spans="1:12" ht="15.75" thickBot="1" x14ac:dyDescent="0.3">
      <c r="A11" s="2" t="s">
        <v>8</v>
      </c>
      <c r="B11" s="1" t="s">
        <v>22</v>
      </c>
      <c r="C11" s="31">
        <v>223504</v>
      </c>
      <c r="D11" s="31">
        <v>0</v>
      </c>
      <c r="E11" s="31">
        <v>0</v>
      </c>
      <c r="F11" s="40">
        <v>0</v>
      </c>
      <c r="G11" s="22">
        <f>C11+D11+E11</f>
        <v>223504</v>
      </c>
      <c r="H11" s="31">
        <v>229707</v>
      </c>
      <c r="I11" s="31">
        <v>0</v>
      </c>
      <c r="J11" s="31">
        <v>0</v>
      </c>
      <c r="K11" s="40">
        <v>0</v>
      </c>
      <c r="L11" s="22">
        <f>H11+I11+J11</f>
        <v>229707</v>
      </c>
    </row>
    <row r="12" spans="1:12" ht="15.75" thickBot="1" x14ac:dyDescent="0.3">
      <c r="A12" s="26" t="s">
        <v>16</v>
      </c>
      <c r="B12" s="10" t="s">
        <v>23</v>
      </c>
      <c r="C12" s="23">
        <f>SUM(C7:C11)</f>
        <v>235335</v>
      </c>
      <c r="D12" s="23">
        <f>SUM(D7:D11)</f>
        <v>4056</v>
      </c>
      <c r="E12" s="23">
        <f>SUM(E7:E11)</f>
        <v>2004</v>
      </c>
      <c r="F12" s="23">
        <f>SUM(F7:F11)</f>
        <v>0</v>
      </c>
      <c r="G12" s="24">
        <f>C12+D12+E12+F12</f>
        <v>241395</v>
      </c>
      <c r="H12" s="23">
        <f>SUM(H7:H11)</f>
        <v>242178</v>
      </c>
      <c r="I12" s="23">
        <f>SUM(I7:I11)</f>
        <v>5009</v>
      </c>
      <c r="J12" s="23">
        <f>SUM(J7:J11)</f>
        <v>2004</v>
      </c>
      <c r="K12" s="23">
        <f>SUM(K7:K11)</f>
        <v>0</v>
      </c>
      <c r="L12" s="24">
        <f>H12+I12+J12+K12</f>
        <v>249191</v>
      </c>
    </row>
    <row r="13" spans="1:12" x14ac:dyDescent="0.25">
      <c r="A13" s="3"/>
      <c r="B13" s="4"/>
      <c r="C13" s="34"/>
      <c r="D13" s="34"/>
      <c r="E13" s="34"/>
      <c r="F13" s="42"/>
      <c r="G13" s="33"/>
      <c r="H13" s="34"/>
      <c r="I13" s="34"/>
      <c r="J13" s="34"/>
      <c r="K13" s="42"/>
      <c r="L13" s="33"/>
    </row>
    <row r="14" spans="1:12" x14ac:dyDescent="0.25">
      <c r="A14" s="2" t="s">
        <v>9</v>
      </c>
      <c r="B14" s="1" t="s">
        <v>27</v>
      </c>
      <c r="C14" s="31">
        <v>0</v>
      </c>
      <c r="D14" s="31">
        <v>0</v>
      </c>
      <c r="E14" s="31">
        <v>0</v>
      </c>
      <c r="F14" s="42">
        <v>0</v>
      </c>
      <c r="G14" s="33">
        <f t="shared" ref="G14:G21" si="0">C14+D14+E14</f>
        <v>0</v>
      </c>
      <c r="H14" s="31">
        <v>0</v>
      </c>
      <c r="I14" s="31">
        <v>0</v>
      </c>
      <c r="J14" s="31">
        <v>0</v>
      </c>
      <c r="K14" s="42">
        <v>0</v>
      </c>
      <c r="L14" s="33">
        <f t="shared" ref="L14:L21" si="1">H14+I14+J14</f>
        <v>0</v>
      </c>
    </row>
    <row r="15" spans="1:12" x14ac:dyDescent="0.25">
      <c r="A15" s="2" t="s">
        <v>10</v>
      </c>
      <c r="B15" s="1" t="s">
        <v>28</v>
      </c>
      <c r="C15" s="31">
        <v>0</v>
      </c>
      <c r="D15" s="31">
        <v>0</v>
      </c>
      <c r="E15" s="31">
        <v>0</v>
      </c>
      <c r="F15" s="42">
        <v>0</v>
      </c>
      <c r="G15" s="33">
        <f t="shared" si="0"/>
        <v>0</v>
      </c>
      <c r="H15" s="31">
        <v>245000</v>
      </c>
      <c r="I15" s="31">
        <v>0</v>
      </c>
      <c r="J15" s="31">
        <v>0</v>
      </c>
      <c r="K15" s="42">
        <v>0</v>
      </c>
      <c r="L15" s="33">
        <f t="shared" si="1"/>
        <v>245000</v>
      </c>
    </row>
    <row r="16" spans="1:12" x14ac:dyDescent="0.25">
      <c r="A16" s="2" t="s">
        <v>11</v>
      </c>
      <c r="B16" s="1" t="s">
        <v>29</v>
      </c>
      <c r="C16" s="31">
        <v>0</v>
      </c>
      <c r="D16" s="31">
        <v>0</v>
      </c>
      <c r="E16" s="31">
        <v>0</v>
      </c>
      <c r="F16" s="42">
        <v>0</v>
      </c>
      <c r="G16" s="33">
        <f t="shared" si="0"/>
        <v>0</v>
      </c>
      <c r="H16" s="31">
        <v>0</v>
      </c>
      <c r="I16" s="31">
        <v>0</v>
      </c>
      <c r="J16" s="31">
        <v>0</v>
      </c>
      <c r="K16" s="42">
        <v>0</v>
      </c>
      <c r="L16" s="33">
        <f t="shared" si="1"/>
        <v>0</v>
      </c>
    </row>
    <row r="17" spans="1:12" x14ac:dyDescent="0.25">
      <c r="A17" s="2" t="s">
        <v>12</v>
      </c>
      <c r="B17" s="1" t="s">
        <v>30</v>
      </c>
      <c r="C17" s="31">
        <v>0</v>
      </c>
      <c r="D17" s="31">
        <v>0</v>
      </c>
      <c r="E17" s="31">
        <v>0</v>
      </c>
      <c r="F17" s="40">
        <v>0</v>
      </c>
      <c r="G17" s="22">
        <f t="shared" si="0"/>
        <v>0</v>
      </c>
      <c r="H17" s="31">
        <v>0</v>
      </c>
      <c r="I17" s="31">
        <v>0</v>
      </c>
      <c r="J17" s="31">
        <v>0</v>
      </c>
      <c r="K17" s="40">
        <v>0</v>
      </c>
      <c r="L17" s="22">
        <f t="shared" si="1"/>
        <v>0</v>
      </c>
    </row>
    <row r="18" spans="1:12" s="25" customFormat="1" x14ac:dyDescent="0.25">
      <c r="A18" s="2" t="s">
        <v>13</v>
      </c>
      <c r="B18" s="1" t="s">
        <v>31</v>
      </c>
      <c r="C18" s="21">
        <v>0</v>
      </c>
      <c r="D18" s="21">
        <v>0</v>
      </c>
      <c r="E18" s="21">
        <v>0</v>
      </c>
      <c r="F18" s="43">
        <v>0</v>
      </c>
      <c r="G18" s="22">
        <f t="shared" si="0"/>
        <v>0</v>
      </c>
      <c r="H18" s="21">
        <v>0</v>
      </c>
      <c r="I18" s="21">
        <v>0</v>
      </c>
      <c r="J18" s="21">
        <v>0</v>
      </c>
      <c r="K18" s="43">
        <v>0</v>
      </c>
      <c r="L18" s="22">
        <f t="shared" si="1"/>
        <v>0</v>
      </c>
    </row>
    <row r="19" spans="1:12" s="25" customFormat="1" x14ac:dyDescent="0.25">
      <c r="A19" s="2" t="s">
        <v>14</v>
      </c>
      <c r="B19" s="1" t="s">
        <v>32</v>
      </c>
      <c r="C19" s="21">
        <v>0</v>
      </c>
      <c r="D19" s="21">
        <v>0</v>
      </c>
      <c r="E19" s="21">
        <v>0</v>
      </c>
      <c r="F19" s="43">
        <v>0</v>
      </c>
      <c r="G19" s="22">
        <f t="shared" si="0"/>
        <v>0</v>
      </c>
      <c r="H19" s="21">
        <v>0</v>
      </c>
      <c r="I19" s="21">
        <v>0</v>
      </c>
      <c r="J19" s="21">
        <v>0</v>
      </c>
      <c r="K19" s="43">
        <v>0</v>
      </c>
      <c r="L19" s="22">
        <f t="shared" si="1"/>
        <v>0</v>
      </c>
    </row>
    <row r="20" spans="1:12" s="25" customFormat="1" ht="15.75" thickBot="1" x14ac:dyDescent="0.3">
      <c r="A20" s="8" t="s">
        <v>15</v>
      </c>
      <c r="B20" s="9" t="s">
        <v>33</v>
      </c>
      <c r="C20" s="35">
        <v>0</v>
      </c>
      <c r="D20" s="35">
        <v>0</v>
      </c>
      <c r="E20" s="35">
        <v>0</v>
      </c>
      <c r="F20" s="44">
        <v>0</v>
      </c>
      <c r="G20" s="36">
        <f t="shared" si="0"/>
        <v>0</v>
      </c>
      <c r="H20" s="35">
        <v>0</v>
      </c>
      <c r="I20" s="35">
        <v>0</v>
      </c>
      <c r="J20" s="35">
        <v>0</v>
      </c>
      <c r="K20" s="44">
        <v>0</v>
      </c>
      <c r="L20" s="36">
        <f t="shared" si="1"/>
        <v>0</v>
      </c>
    </row>
    <row r="21" spans="1:12" ht="15.75" thickBot="1" x14ac:dyDescent="0.3">
      <c r="A21" s="26" t="s">
        <v>17</v>
      </c>
      <c r="B21" s="10" t="s">
        <v>24</v>
      </c>
      <c r="C21" s="23">
        <f>SUM(C14:C20)</f>
        <v>0</v>
      </c>
      <c r="D21" s="23">
        <f>SUM(D14:D20)</f>
        <v>0</v>
      </c>
      <c r="E21" s="23">
        <f>SUM(E14:E20)</f>
        <v>0</v>
      </c>
      <c r="F21" s="41">
        <v>0</v>
      </c>
      <c r="G21" s="24">
        <f t="shared" si="0"/>
        <v>0</v>
      </c>
      <c r="H21" s="23">
        <f>SUM(H14:H20)</f>
        <v>245000</v>
      </c>
      <c r="I21" s="23">
        <f>SUM(I14:I20)</f>
        <v>0</v>
      </c>
      <c r="J21" s="23">
        <f>SUM(J14:J20)</f>
        <v>0</v>
      </c>
      <c r="K21" s="41">
        <v>0</v>
      </c>
      <c r="L21" s="24">
        <f t="shared" si="1"/>
        <v>245000</v>
      </c>
    </row>
    <row r="22" spans="1:12" ht="15.75" thickBot="1" x14ac:dyDescent="0.3">
      <c r="A22" s="11"/>
      <c r="B22" s="12"/>
      <c r="C22" s="29"/>
      <c r="D22" s="29"/>
      <c r="E22" s="29"/>
      <c r="F22" s="45"/>
      <c r="G22" s="30"/>
      <c r="H22" s="29"/>
      <c r="I22" s="29"/>
      <c r="J22" s="29"/>
      <c r="K22" s="45"/>
      <c r="L22" s="30"/>
    </row>
    <row r="23" spans="1:12" ht="15.75" thickBot="1" x14ac:dyDescent="0.3">
      <c r="A23" s="26" t="s">
        <v>25</v>
      </c>
      <c r="B23" s="27" t="s">
        <v>26</v>
      </c>
      <c r="C23" s="23">
        <f>C21+C12</f>
        <v>235335</v>
      </c>
      <c r="D23" s="23">
        <f>D21+D12</f>
        <v>4056</v>
      </c>
      <c r="E23" s="23">
        <f>E21+E12</f>
        <v>2004</v>
      </c>
      <c r="F23" s="23">
        <f>F21+F12</f>
        <v>0</v>
      </c>
      <c r="G23" s="24">
        <f>C23+D23+E23+F23</f>
        <v>241395</v>
      </c>
      <c r="H23" s="23">
        <f>H21+H12</f>
        <v>487178</v>
      </c>
      <c r="I23" s="23">
        <f>I21+I12</f>
        <v>5009</v>
      </c>
      <c r="J23" s="23">
        <f>J21+J12</f>
        <v>2004</v>
      </c>
      <c r="K23" s="23">
        <f>K21+K12</f>
        <v>0</v>
      </c>
      <c r="L23" s="24">
        <f>H23+I23+J23+K23</f>
        <v>494191</v>
      </c>
    </row>
    <row r="24" spans="1:12" x14ac:dyDescent="0.25">
      <c r="A24" s="3"/>
      <c r="B24" s="4"/>
      <c r="C24" s="34"/>
      <c r="D24" s="34"/>
      <c r="E24" s="34"/>
      <c r="F24" s="42"/>
      <c r="G24" s="33"/>
      <c r="H24" s="34"/>
      <c r="I24" s="34"/>
      <c r="J24" s="34"/>
      <c r="K24" s="42"/>
      <c r="L24" s="33"/>
    </row>
    <row r="25" spans="1:12" x14ac:dyDescent="0.25">
      <c r="A25" s="2" t="s">
        <v>34</v>
      </c>
      <c r="B25" s="1" t="s">
        <v>37</v>
      </c>
      <c r="C25" s="31">
        <v>4500</v>
      </c>
      <c r="D25" s="31">
        <v>0</v>
      </c>
      <c r="E25" s="31">
        <v>0</v>
      </c>
      <c r="F25" s="40">
        <v>0</v>
      </c>
      <c r="G25" s="22">
        <f>C25+D25+E25</f>
        <v>4500</v>
      </c>
      <c r="H25" s="31">
        <v>4500</v>
      </c>
      <c r="I25" s="31">
        <v>0</v>
      </c>
      <c r="J25" s="31">
        <v>0</v>
      </c>
      <c r="K25" s="40">
        <v>0</v>
      </c>
      <c r="L25" s="22">
        <f>H25+I25+J25</f>
        <v>4500</v>
      </c>
    </row>
    <row r="26" spans="1:12" x14ac:dyDescent="0.25">
      <c r="A26" s="2" t="s">
        <v>35</v>
      </c>
      <c r="B26" s="1" t="s">
        <v>38</v>
      </c>
      <c r="C26" s="31">
        <v>0</v>
      </c>
      <c r="D26" s="31">
        <v>0</v>
      </c>
      <c r="E26" s="31">
        <v>0</v>
      </c>
      <c r="F26" s="40">
        <v>0</v>
      </c>
      <c r="G26" s="22">
        <f>C26+D26+E26</f>
        <v>0</v>
      </c>
      <c r="H26" s="31">
        <v>0</v>
      </c>
      <c r="I26" s="31">
        <v>0</v>
      </c>
      <c r="J26" s="31">
        <v>0</v>
      </c>
      <c r="K26" s="40">
        <v>0</v>
      </c>
      <c r="L26" s="22">
        <f>H26+I26+J26</f>
        <v>0</v>
      </c>
    </row>
    <row r="27" spans="1:12" ht="15.75" thickBot="1" x14ac:dyDescent="0.3">
      <c r="A27" s="2" t="s">
        <v>36</v>
      </c>
      <c r="B27" s="1" t="s">
        <v>39</v>
      </c>
      <c r="C27" s="31">
        <v>4000</v>
      </c>
      <c r="D27" s="31">
        <v>0</v>
      </c>
      <c r="E27" s="31">
        <v>0</v>
      </c>
      <c r="F27" s="40">
        <v>0</v>
      </c>
      <c r="G27" s="22">
        <f>C27+D27+E27</f>
        <v>4000</v>
      </c>
      <c r="H27" s="31">
        <v>7850</v>
      </c>
      <c r="I27" s="31">
        <v>0</v>
      </c>
      <c r="J27" s="31">
        <v>0</v>
      </c>
      <c r="K27" s="40">
        <v>0</v>
      </c>
      <c r="L27" s="22">
        <f>H27+I27+J27</f>
        <v>7850</v>
      </c>
    </row>
    <row r="28" spans="1:12" ht="15.75" thickBot="1" x14ac:dyDescent="0.3">
      <c r="A28" s="26" t="s">
        <v>40</v>
      </c>
      <c r="B28" s="10" t="s">
        <v>41</v>
      </c>
      <c r="C28" s="23">
        <f>SUM(C25:C27)</f>
        <v>8500</v>
      </c>
      <c r="D28" s="23">
        <f>SUM(D25:D27)</f>
        <v>0</v>
      </c>
      <c r="E28" s="23">
        <f>SUM(E25:E27)</f>
        <v>0</v>
      </c>
      <c r="F28" s="23">
        <f>SUM(F25:F27)</f>
        <v>0</v>
      </c>
      <c r="G28" s="24">
        <f>C28+D28+E28</f>
        <v>8500</v>
      </c>
      <c r="H28" s="23">
        <f>SUM(H25:H27)</f>
        <v>12350</v>
      </c>
      <c r="I28" s="23">
        <f>SUM(I25:I27)</f>
        <v>0</v>
      </c>
      <c r="J28" s="23">
        <f>SUM(J25:J27)</f>
        <v>0</v>
      </c>
      <c r="K28" s="23">
        <f>SUM(K25:K27)</f>
        <v>0</v>
      </c>
      <c r="L28" s="24">
        <f>H28+I28+J28</f>
        <v>12350</v>
      </c>
    </row>
    <row r="29" spans="1:12" x14ac:dyDescent="0.25">
      <c r="A29" s="2"/>
      <c r="B29" s="1"/>
      <c r="C29" s="31"/>
      <c r="D29" s="31"/>
      <c r="E29" s="31"/>
      <c r="F29" s="40"/>
      <c r="G29" s="22"/>
      <c r="H29" s="31"/>
      <c r="I29" s="31"/>
      <c r="J29" s="31"/>
      <c r="K29" s="40"/>
      <c r="L29" s="22"/>
    </row>
    <row r="30" spans="1:12" s="25" customFormat="1" x14ac:dyDescent="0.25">
      <c r="A30" s="2" t="s">
        <v>9</v>
      </c>
      <c r="B30" s="1" t="s">
        <v>27</v>
      </c>
      <c r="C30" s="31">
        <v>0</v>
      </c>
      <c r="D30" s="31">
        <v>0</v>
      </c>
      <c r="E30" s="31">
        <v>0</v>
      </c>
      <c r="F30" s="42">
        <v>0</v>
      </c>
      <c r="G30" s="33">
        <f t="shared" ref="G30:G36" si="2">C30+D30+E30</f>
        <v>0</v>
      </c>
      <c r="H30" s="31">
        <v>0</v>
      </c>
      <c r="I30" s="31">
        <v>0</v>
      </c>
      <c r="J30" s="31">
        <v>0</v>
      </c>
      <c r="K30" s="42">
        <v>0</v>
      </c>
      <c r="L30" s="33">
        <f t="shared" ref="L30:L36" si="3">H30+I30+J30</f>
        <v>0</v>
      </c>
    </row>
    <row r="31" spans="1:12" x14ac:dyDescent="0.25">
      <c r="A31" s="2" t="s">
        <v>10</v>
      </c>
      <c r="B31" s="1" t="s">
        <v>28</v>
      </c>
      <c r="C31" s="31">
        <v>0</v>
      </c>
      <c r="D31" s="31">
        <v>0</v>
      </c>
      <c r="E31" s="31">
        <v>0</v>
      </c>
      <c r="F31" s="42">
        <v>0</v>
      </c>
      <c r="G31" s="33">
        <f t="shared" si="2"/>
        <v>0</v>
      </c>
      <c r="H31" s="31">
        <v>0</v>
      </c>
      <c r="I31" s="31">
        <v>0</v>
      </c>
      <c r="J31" s="31">
        <v>0</v>
      </c>
      <c r="K31" s="42">
        <v>0</v>
      </c>
      <c r="L31" s="33">
        <f t="shared" si="3"/>
        <v>0</v>
      </c>
    </row>
    <row r="32" spans="1:12" x14ac:dyDescent="0.25">
      <c r="A32" s="2" t="s">
        <v>11</v>
      </c>
      <c r="B32" s="1" t="s">
        <v>29</v>
      </c>
      <c r="C32" s="31">
        <v>0</v>
      </c>
      <c r="D32" s="31">
        <v>0</v>
      </c>
      <c r="E32" s="31">
        <v>0</v>
      </c>
      <c r="F32" s="42">
        <v>0</v>
      </c>
      <c r="G32" s="33">
        <f t="shared" si="2"/>
        <v>0</v>
      </c>
      <c r="H32" s="31">
        <v>0</v>
      </c>
      <c r="I32" s="31">
        <v>0</v>
      </c>
      <c r="J32" s="31">
        <v>0</v>
      </c>
      <c r="K32" s="42">
        <v>0</v>
      </c>
      <c r="L32" s="33">
        <f t="shared" si="3"/>
        <v>0</v>
      </c>
    </row>
    <row r="33" spans="1:12" x14ac:dyDescent="0.25">
      <c r="A33" s="2" t="s">
        <v>12</v>
      </c>
      <c r="B33" s="1" t="s">
        <v>30</v>
      </c>
      <c r="C33" s="31">
        <v>0</v>
      </c>
      <c r="D33" s="31">
        <v>0</v>
      </c>
      <c r="E33" s="31">
        <v>0</v>
      </c>
      <c r="F33" s="40">
        <v>0</v>
      </c>
      <c r="G33" s="22">
        <f t="shared" si="2"/>
        <v>0</v>
      </c>
      <c r="H33" s="31">
        <v>0</v>
      </c>
      <c r="I33" s="31">
        <v>0</v>
      </c>
      <c r="J33" s="31">
        <v>0</v>
      </c>
      <c r="K33" s="40">
        <v>0</v>
      </c>
      <c r="L33" s="22">
        <f t="shared" si="3"/>
        <v>0</v>
      </c>
    </row>
    <row r="34" spans="1:12" x14ac:dyDescent="0.25">
      <c r="A34" s="2" t="s">
        <v>13</v>
      </c>
      <c r="B34" s="1" t="s">
        <v>31</v>
      </c>
      <c r="C34" s="21">
        <v>0</v>
      </c>
      <c r="D34" s="21">
        <v>0</v>
      </c>
      <c r="E34" s="21">
        <v>0</v>
      </c>
      <c r="F34" s="43">
        <v>0</v>
      </c>
      <c r="G34" s="22">
        <f t="shared" si="2"/>
        <v>0</v>
      </c>
      <c r="H34" s="21">
        <v>0</v>
      </c>
      <c r="I34" s="21">
        <v>0</v>
      </c>
      <c r="J34" s="21">
        <v>0</v>
      </c>
      <c r="K34" s="43">
        <v>0</v>
      </c>
      <c r="L34" s="22">
        <f t="shared" si="3"/>
        <v>0</v>
      </c>
    </row>
    <row r="35" spans="1:12" x14ac:dyDescent="0.25">
      <c r="A35" s="2" t="s">
        <v>14</v>
      </c>
      <c r="B35" s="1" t="s">
        <v>32</v>
      </c>
      <c r="C35" s="21">
        <v>0</v>
      </c>
      <c r="D35" s="21">
        <v>0</v>
      </c>
      <c r="E35" s="21">
        <v>0</v>
      </c>
      <c r="F35" s="43">
        <v>0</v>
      </c>
      <c r="G35" s="22">
        <f t="shared" si="2"/>
        <v>0</v>
      </c>
      <c r="H35" s="21">
        <v>0</v>
      </c>
      <c r="I35" s="21">
        <v>0</v>
      </c>
      <c r="J35" s="21">
        <v>0</v>
      </c>
      <c r="K35" s="43">
        <v>0</v>
      </c>
      <c r="L35" s="22">
        <f t="shared" si="3"/>
        <v>0</v>
      </c>
    </row>
    <row r="36" spans="1:12" ht="15.75" thickBot="1" x14ac:dyDescent="0.3">
      <c r="A36" s="8" t="s">
        <v>15</v>
      </c>
      <c r="B36" s="9" t="s">
        <v>33</v>
      </c>
      <c r="C36" s="35">
        <v>0</v>
      </c>
      <c r="D36" s="35">
        <v>0</v>
      </c>
      <c r="E36" s="35">
        <v>0</v>
      </c>
      <c r="F36" s="44">
        <v>0</v>
      </c>
      <c r="G36" s="36">
        <f t="shared" si="2"/>
        <v>0</v>
      </c>
      <c r="H36" s="35">
        <v>0</v>
      </c>
      <c r="I36" s="35">
        <v>0</v>
      </c>
      <c r="J36" s="35">
        <v>0</v>
      </c>
      <c r="K36" s="44">
        <v>0</v>
      </c>
      <c r="L36" s="36">
        <f t="shared" si="3"/>
        <v>0</v>
      </c>
    </row>
    <row r="37" spans="1:12" ht="15.75" thickBot="1" x14ac:dyDescent="0.3">
      <c r="A37" s="26" t="s">
        <v>42</v>
      </c>
      <c r="B37" s="10" t="s">
        <v>43</v>
      </c>
      <c r="C37" s="23">
        <f>SUM(C30:C36)</f>
        <v>0</v>
      </c>
      <c r="D37" s="23">
        <f>SUM(D30:D36)</f>
        <v>0</v>
      </c>
      <c r="E37" s="23">
        <f>SUM(E30:E36)</f>
        <v>0</v>
      </c>
      <c r="F37" s="23">
        <f>SUM(F30:F36)</f>
        <v>0</v>
      </c>
      <c r="G37" s="24">
        <f>C37+D37+E37</f>
        <v>0</v>
      </c>
      <c r="H37" s="23">
        <f>SUM(H30:H36)</f>
        <v>0</v>
      </c>
      <c r="I37" s="23">
        <f>SUM(I30:I36)</f>
        <v>0</v>
      </c>
      <c r="J37" s="23">
        <f>SUM(J30:J36)</f>
        <v>0</v>
      </c>
      <c r="K37" s="23">
        <f>SUM(K30:K36)</f>
        <v>0</v>
      </c>
      <c r="L37" s="24">
        <f>H37+I37+J37</f>
        <v>0</v>
      </c>
    </row>
    <row r="38" spans="1:12" ht="15.75" thickBot="1" x14ac:dyDescent="0.3">
      <c r="A38" s="11"/>
      <c r="B38" s="12"/>
      <c r="C38" s="29"/>
      <c r="D38" s="29"/>
      <c r="E38" s="29"/>
      <c r="F38" s="45"/>
      <c r="G38" s="30"/>
      <c r="H38" s="29"/>
      <c r="I38" s="29"/>
      <c r="J38" s="29"/>
      <c r="K38" s="45"/>
      <c r="L38" s="30"/>
    </row>
    <row r="39" spans="1:12" ht="15.75" thickBot="1" x14ac:dyDescent="0.3">
      <c r="A39" s="26" t="s">
        <v>44</v>
      </c>
      <c r="B39" s="27" t="s">
        <v>45</v>
      </c>
      <c r="C39" s="23">
        <f>C37+C28</f>
        <v>8500</v>
      </c>
      <c r="D39" s="23">
        <f>D37+D28</f>
        <v>0</v>
      </c>
      <c r="E39" s="23">
        <f>E37+E28</f>
        <v>0</v>
      </c>
      <c r="F39" s="23">
        <f>F37+F28</f>
        <v>0</v>
      </c>
      <c r="G39" s="24">
        <f>C39+D39+E39</f>
        <v>8500</v>
      </c>
      <c r="H39" s="23">
        <f>H37+H28</f>
        <v>12350</v>
      </c>
      <c r="I39" s="23">
        <f>I37+I28</f>
        <v>0</v>
      </c>
      <c r="J39" s="23">
        <f>J37+J28</f>
        <v>0</v>
      </c>
      <c r="K39" s="23">
        <f>K37+K28</f>
        <v>0</v>
      </c>
      <c r="L39" s="24">
        <f>H39+I39+J39</f>
        <v>12350</v>
      </c>
    </row>
    <row r="40" spans="1:12" ht="15.75" thickBot="1" x14ac:dyDescent="0.3">
      <c r="A40" s="11"/>
      <c r="B40" s="28"/>
      <c r="C40" s="29"/>
      <c r="D40" s="29"/>
      <c r="E40" s="29"/>
      <c r="F40" s="45"/>
      <c r="G40" s="30"/>
      <c r="H40" s="29"/>
      <c r="I40" s="29"/>
      <c r="J40" s="29"/>
      <c r="K40" s="45"/>
      <c r="L40" s="30"/>
    </row>
    <row r="41" spans="1:12" ht="15.75" thickBot="1" x14ac:dyDescent="0.3">
      <c r="A41" s="26" t="s">
        <v>46</v>
      </c>
      <c r="B41" s="27" t="s">
        <v>47</v>
      </c>
      <c r="C41" s="23">
        <f>C23+C39</f>
        <v>243835</v>
      </c>
      <c r="D41" s="23">
        <f>D23+D39</f>
        <v>4056</v>
      </c>
      <c r="E41" s="23">
        <f>E23+E39</f>
        <v>2004</v>
      </c>
      <c r="F41" s="23">
        <f>F23+F39</f>
        <v>0</v>
      </c>
      <c r="G41" s="24">
        <f>C41+D41+E41+F41</f>
        <v>249895</v>
      </c>
      <c r="H41" s="23">
        <f>H23+H39</f>
        <v>499528</v>
      </c>
      <c r="I41" s="23">
        <f>I23+I39</f>
        <v>5009</v>
      </c>
      <c r="J41" s="23">
        <f>J23+J39</f>
        <v>2004</v>
      </c>
      <c r="K41" s="23">
        <f>K23+K39</f>
        <v>0</v>
      </c>
      <c r="L41" s="24">
        <f>H41+I41+J41+K41</f>
        <v>506541</v>
      </c>
    </row>
    <row r="42" spans="1:12" x14ac:dyDescent="0.25">
      <c r="A42" s="101" t="s">
        <v>111</v>
      </c>
    </row>
  </sheetData>
  <mergeCells count="6">
    <mergeCell ref="A2:L2"/>
    <mergeCell ref="A3:L3"/>
    <mergeCell ref="A5:A6"/>
    <mergeCell ref="B5:B6"/>
    <mergeCell ref="C5:G5"/>
    <mergeCell ref="H5:L5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3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opLeftCell="A13" zoomScaleNormal="100" workbookViewId="0">
      <selection activeCell="A41" sqref="A41"/>
    </sheetView>
  </sheetViews>
  <sheetFormatPr defaultRowHeight="15" x14ac:dyDescent="0.25"/>
  <cols>
    <col min="1" max="1" width="11" style="54" customWidth="1"/>
    <col min="2" max="2" width="48.5703125" style="54" customWidth="1"/>
    <col min="3" max="4" width="10.5703125" style="65" customWidth="1"/>
    <col min="5" max="5" width="9.5703125" style="65" customWidth="1"/>
    <col min="6" max="6" width="13.140625" style="65" customWidth="1"/>
    <col min="7" max="7" width="9" style="92" customWidth="1"/>
    <col min="8" max="8" width="9.140625" style="65"/>
    <col min="9" max="9" width="10.140625" style="65" customWidth="1"/>
    <col min="10" max="10" width="10.85546875" style="65" customWidth="1"/>
    <col min="11" max="11" width="9.7109375" style="65" customWidth="1"/>
    <col min="12" max="12" width="9.140625" style="65"/>
    <col min="13" max="13" width="10.42578125" style="65" customWidth="1"/>
    <col min="14" max="15" width="9.140625" style="65"/>
    <col min="16" max="16" width="10.85546875" style="65" customWidth="1"/>
    <col min="17" max="17" width="10.7109375" style="65" customWidth="1"/>
    <col min="18" max="18" width="10.42578125" style="65" customWidth="1"/>
    <col min="19" max="19" width="9.140625" style="65"/>
    <col min="20" max="20" width="10.28515625" style="65" customWidth="1"/>
    <col min="21" max="21" width="9.140625" style="65"/>
    <col min="22" max="22" width="10" style="65" customWidth="1"/>
    <col min="23" max="35" width="9.140625" style="54"/>
  </cols>
  <sheetData>
    <row r="1" spans="1:22" x14ac:dyDescent="0.25">
      <c r="V1" s="98" t="s">
        <v>107</v>
      </c>
    </row>
    <row r="2" spans="1:22" x14ac:dyDescent="0.25">
      <c r="A2" s="106" t="s">
        <v>99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2" x14ac:dyDescent="0.25">
      <c r="A3" s="106" t="s">
        <v>89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2" ht="15.75" thickBot="1" x14ac:dyDescent="0.3">
      <c r="V4" s="99" t="s">
        <v>3</v>
      </c>
    </row>
    <row r="5" spans="1:22" ht="62.25" customHeight="1" thickBot="1" x14ac:dyDescent="0.3">
      <c r="A5" s="67" t="s">
        <v>2</v>
      </c>
      <c r="B5" s="68" t="s">
        <v>0</v>
      </c>
      <c r="C5" s="69" t="s">
        <v>100</v>
      </c>
      <c r="D5" s="69" t="s">
        <v>59</v>
      </c>
      <c r="E5" s="69" t="s">
        <v>60</v>
      </c>
      <c r="F5" s="70" t="s">
        <v>61</v>
      </c>
      <c r="G5" s="70" t="s">
        <v>74</v>
      </c>
      <c r="H5" s="70" t="s">
        <v>62</v>
      </c>
      <c r="I5" s="70" t="s">
        <v>63</v>
      </c>
      <c r="J5" s="70" t="s">
        <v>64</v>
      </c>
      <c r="K5" s="70" t="s">
        <v>65</v>
      </c>
      <c r="L5" s="70" t="s">
        <v>66</v>
      </c>
      <c r="M5" s="70" t="s">
        <v>67</v>
      </c>
      <c r="N5" s="70" t="s">
        <v>68</v>
      </c>
      <c r="O5" s="70" t="s">
        <v>69</v>
      </c>
      <c r="P5" s="70" t="s">
        <v>75</v>
      </c>
      <c r="Q5" s="70" t="s">
        <v>70</v>
      </c>
      <c r="R5" s="70" t="s">
        <v>48</v>
      </c>
      <c r="S5" s="70" t="s">
        <v>71</v>
      </c>
      <c r="T5" s="70" t="s">
        <v>72</v>
      </c>
      <c r="U5" s="70" t="s">
        <v>73</v>
      </c>
      <c r="V5" s="93" t="s">
        <v>1</v>
      </c>
    </row>
    <row r="6" spans="1:22" x14ac:dyDescent="0.25">
      <c r="A6" s="71" t="s">
        <v>4</v>
      </c>
      <c r="B6" s="72" t="s">
        <v>18</v>
      </c>
      <c r="C6" s="73">
        <v>0</v>
      </c>
      <c r="D6" s="73">
        <v>0</v>
      </c>
      <c r="E6" s="73">
        <v>0</v>
      </c>
      <c r="F6" s="74">
        <v>0</v>
      </c>
      <c r="G6" s="75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0</v>
      </c>
      <c r="S6" s="73">
        <v>0</v>
      </c>
      <c r="T6" s="73">
        <v>0</v>
      </c>
      <c r="U6" s="73">
        <v>0</v>
      </c>
      <c r="V6" s="94">
        <f>SUM(C6:U6)</f>
        <v>0</v>
      </c>
    </row>
    <row r="7" spans="1:22" x14ac:dyDescent="0.25">
      <c r="A7" s="55" t="s">
        <v>5</v>
      </c>
      <c r="B7" s="56" t="s">
        <v>19</v>
      </c>
      <c r="C7" s="57">
        <v>0</v>
      </c>
      <c r="D7" s="57">
        <v>0</v>
      </c>
      <c r="E7" s="57">
        <v>0</v>
      </c>
      <c r="F7" s="76">
        <v>0</v>
      </c>
      <c r="G7" s="7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1378</v>
      </c>
      <c r="T7" s="57">
        <v>4418</v>
      </c>
      <c r="U7" s="57">
        <v>0</v>
      </c>
      <c r="V7" s="94">
        <f t="shared" ref="V7:V39" si="0">SUM(C7:U7)</f>
        <v>5796</v>
      </c>
    </row>
    <row r="8" spans="1:22" x14ac:dyDescent="0.25">
      <c r="A8" s="55" t="s">
        <v>6</v>
      </c>
      <c r="B8" s="56" t="s">
        <v>20</v>
      </c>
      <c r="C8" s="57">
        <v>0</v>
      </c>
      <c r="D8" s="57">
        <v>0</v>
      </c>
      <c r="E8" s="57">
        <v>0</v>
      </c>
      <c r="F8" s="76">
        <v>0</v>
      </c>
      <c r="G8" s="7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6035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94">
        <f>SUM(C8:U8)</f>
        <v>6035</v>
      </c>
    </row>
    <row r="9" spans="1:22" x14ac:dyDescent="0.25">
      <c r="A9" s="55" t="s">
        <v>7</v>
      </c>
      <c r="B9" s="56" t="s">
        <v>21</v>
      </c>
      <c r="C9" s="57">
        <v>0</v>
      </c>
      <c r="D9" s="57">
        <v>0</v>
      </c>
      <c r="E9" s="57">
        <v>0</v>
      </c>
      <c r="F9" s="76">
        <v>0</v>
      </c>
      <c r="G9" s="7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94">
        <f t="shared" si="0"/>
        <v>0</v>
      </c>
    </row>
    <row r="10" spans="1:22" ht="15.75" thickBot="1" x14ac:dyDescent="0.3">
      <c r="A10" s="78" t="s">
        <v>8</v>
      </c>
      <c r="B10" s="79" t="s">
        <v>22</v>
      </c>
      <c r="C10" s="80">
        <v>0</v>
      </c>
      <c r="D10" s="80">
        <v>0</v>
      </c>
      <c r="E10" s="80">
        <v>0</v>
      </c>
      <c r="F10" s="81">
        <v>206446</v>
      </c>
      <c r="G10" s="82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17058</v>
      </c>
      <c r="S10" s="80">
        <v>0</v>
      </c>
      <c r="T10" s="80">
        <v>0</v>
      </c>
      <c r="U10" s="80">
        <v>0</v>
      </c>
      <c r="V10" s="94">
        <f t="shared" si="0"/>
        <v>223504</v>
      </c>
    </row>
    <row r="11" spans="1:22" s="54" customFormat="1" ht="15.75" thickBot="1" x14ac:dyDescent="0.3">
      <c r="A11" s="83" t="s">
        <v>16</v>
      </c>
      <c r="B11" s="84" t="s">
        <v>23</v>
      </c>
      <c r="C11" s="85">
        <f>SUM(C6:C10)</f>
        <v>0</v>
      </c>
      <c r="D11" s="85">
        <f>SUM(D6:D10)</f>
        <v>0</v>
      </c>
      <c r="E11" s="85">
        <f>SUM(E6:E10)</f>
        <v>0</v>
      </c>
      <c r="F11" s="85">
        <f t="shared" ref="F11:V11" si="1">SUM(F6:F10)</f>
        <v>206446</v>
      </c>
      <c r="G11" s="85">
        <f t="shared" si="1"/>
        <v>0</v>
      </c>
      <c r="H11" s="85">
        <f t="shared" si="1"/>
        <v>0</v>
      </c>
      <c r="I11" s="85">
        <f t="shared" si="1"/>
        <v>0</v>
      </c>
      <c r="J11" s="85">
        <f t="shared" si="1"/>
        <v>0</v>
      </c>
      <c r="K11" s="85">
        <f t="shared" si="1"/>
        <v>0</v>
      </c>
      <c r="L11" s="85">
        <f t="shared" si="1"/>
        <v>0</v>
      </c>
      <c r="M11" s="85">
        <f t="shared" si="1"/>
        <v>0</v>
      </c>
      <c r="N11" s="85">
        <f t="shared" si="1"/>
        <v>6035</v>
      </c>
      <c r="O11" s="85">
        <f t="shared" si="1"/>
        <v>0</v>
      </c>
      <c r="P11" s="85">
        <f t="shared" si="1"/>
        <v>0</v>
      </c>
      <c r="Q11" s="85">
        <f t="shared" si="1"/>
        <v>0</v>
      </c>
      <c r="R11" s="85">
        <f t="shared" si="1"/>
        <v>17058</v>
      </c>
      <c r="S11" s="85">
        <f t="shared" si="1"/>
        <v>1378</v>
      </c>
      <c r="T11" s="85">
        <f t="shared" si="1"/>
        <v>4418</v>
      </c>
      <c r="U11" s="85">
        <f t="shared" si="1"/>
        <v>0</v>
      </c>
      <c r="V11" s="85">
        <f t="shared" si="1"/>
        <v>235335</v>
      </c>
    </row>
    <row r="12" spans="1:22" x14ac:dyDescent="0.25">
      <c r="A12" s="71"/>
      <c r="B12" s="72"/>
      <c r="C12" s="73"/>
      <c r="D12" s="73"/>
      <c r="E12" s="73"/>
      <c r="F12" s="74"/>
      <c r="G12" s="75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94">
        <f t="shared" si="0"/>
        <v>0</v>
      </c>
    </row>
    <row r="13" spans="1:22" x14ac:dyDescent="0.25">
      <c r="A13" s="55" t="s">
        <v>9</v>
      </c>
      <c r="B13" s="56" t="s">
        <v>27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94">
        <f t="shared" si="0"/>
        <v>0</v>
      </c>
    </row>
    <row r="14" spans="1:22" x14ac:dyDescent="0.25">
      <c r="A14" s="55" t="s">
        <v>10</v>
      </c>
      <c r="B14" s="56" t="s">
        <v>28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94">
        <f t="shared" si="0"/>
        <v>0</v>
      </c>
    </row>
    <row r="15" spans="1:22" x14ac:dyDescent="0.25">
      <c r="A15" s="55" t="s">
        <v>11</v>
      </c>
      <c r="B15" s="56" t="s">
        <v>29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94">
        <f t="shared" si="0"/>
        <v>0</v>
      </c>
    </row>
    <row r="16" spans="1:22" x14ac:dyDescent="0.25">
      <c r="A16" s="55" t="s">
        <v>12</v>
      </c>
      <c r="B16" s="56" t="s">
        <v>30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94">
        <f t="shared" si="0"/>
        <v>0</v>
      </c>
    </row>
    <row r="17" spans="1:35" s="25" customFormat="1" x14ac:dyDescent="0.25">
      <c r="A17" s="55" t="s">
        <v>13</v>
      </c>
      <c r="B17" s="56" t="s">
        <v>31</v>
      </c>
      <c r="C17" s="77">
        <v>0</v>
      </c>
      <c r="D17" s="77">
        <v>0</v>
      </c>
      <c r="E17" s="7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94">
        <f t="shared" si="0"/>
        <v>0</v>
      </c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</row>
    <row r="18" spans="1:35" s="25" customFormat="1" x14ac:dyDescent="0.25">
      <c r="A18" s="55" t="s">
        <v>14</v>
      </c>
      <c r="B18" s="56" t="s">
        <v>32</v>
      </c>
      <c r="C18" s="77">
        <v>0</v>
      </c>
      <c r="D18" s="77">
        <v>0</v>
      </c>
      <c r="E18" s="7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94">
        <f t="shared" si="0"/>
        <v>0</v>
      </c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</row>
    <row r="19" spans="1:35" s="25" customFormat="1" ht="15.75" thickBot="1" x14ac:dyDescent="0.3">
      <c r="A19" s="78" t="s">
        <v>15</v>
      </c>
      <c r="B19" s="79" t="s">
        <v>33</v>
      </c>
      <c r="C19" s="82">
        <v>0</v>
      </c>
      <c r="D19" s="82">
        <v>0</v>
      </c>
      <c r="E19" s="82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94">
        <f t="shared" si="0"/>
        <v>0</v>
      </c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</row>
    <row r="20" spans="1:35" ht="15.75" thickBot="1" x14ac:dyDescent="0.3">
      <c r="A20" s="83" t="s">
        <v>17</v>
      </c>
      <c r="B20" s="84" t="s">
        <v>24</v>
      </c>
      <c r="C20" s="85">
        <f>SUM(C13:C19)</f>
        <v>0</v>
      </c>
      <c r="D20" s="85">
        <f t="shared" ref="D20:V20" si="2">SUM(D13:D19)</f>
        <v>0</v>
      </c>
      <c r="E20" s="85">
        <f t="shared" si="2"/>
        <v>0</v>
      </c>
      <c r="F20" s="85">
        <f t="shared" si="2"/>
        <v>0</v>
      </c>
      <c r="G20" s="85">
        <f t="shared" si="2"/>
        <v>0</v>
      </c>
      <c r="H20" s="85">
        <f t="shared" si="2"/>
        <v>0</v>
      </c>
      <c r="I20" s="85">
        <f t="shared" si="2"/>
        <v>0</v>
      </c>
      <c r="J20" s="85">
        <f t="shared" si="2"/>
        <v>0</v>
      </c>
      <c r="K20" s="85">
        <f t="shared" si="2"/>
        <v>0</v>
      </c>
      <c r="L20" s="85">
        <f t="shared" si="2"/>
        <v>0</v>
      </c>
      <c r="M20" s="85">
        <f t="shared" si="2"/>
        <v>0</v>
      </c>
      <c r="N20" s="85">
        <f t="shared" si="2"/>
        <v>0</v>
      </c>
      <c r="O20" s="85">
        <f t="shared" si="2"/>
        <v>0</v>
      </c>
      <c r="P20" s="85">
        <f t="shared" si="2"/>
        <v>0</v>
      </c>
      <c r="Q20" s="85">
        <f t="shared" si="2"/>
        <v>0</v>
      </c>
      <c r="R20" s="85">
        <f t="shared" si="2"/>
        <v>0</v>
      </c>
      <c r="S20" s="85">
        <f t="shared" si="2"/>
        <v>0</v>
      </c>
      <c r="T20" s="85">
        <f t="shared" si="2"/>
        <v>0</v>
      </c>
      <c r="U20" s="85">
        <f t="shared" si="2"/>
        <v>0</v>
      </c>
      <c r="V20" s="85">
        <f t="shared" si="2"/>
        <v>0</v>
      </c>
    </row>
    <row r="21" spans="1:35" ht="15.75" thickBot="1" x14ac:dyDescent="0.3">
      <c r="A21" s="96"/>
      <c r="B21" s="86"/>
      <c r="C21" s="87"/>
      <c r="D21" s="87"/>
      <c r="E21" s="87"/>
      <c r="F21" s="88"/>
      <c r="G21" s="89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94">
        <f t="shared" si="0"/>
        <v>0</v>
      </c>
    </row>
    <row r="22" spans="1:35" ht="15.75" thickBot="1" x14ac:dyDescent="0.3">
      <c r="A22" s="83" t="s">
        <v>25</v>
      </c>
      <c r="B22" s="90" t="s">
        <v>26</v>
      </c>
      <c r="C22" s="85">
        <f>C20+C11</f>
        <v>0</v>
      </c>
      <c r="D22" s="85">
        <f t="shared" ref="D22:V22" si="3">D20+D11</f>
        <v>0</v>
      </c>
      <c r="E22" s="85">
        <f t="shared" si="3"/>
        <v>0</v>
      </c>
      <c r="F22" s="85">
        <f t="shared" si="3"/>
        <v>206446</v>
      </c>
      <c r="G22" s="85">
        <f t="shared" si="3"/>
        <v>0</v>
      </c>
      <c r="H22" s="85">
        <f t="shared" si="3"/>
        <v>0</v>
      </c>
      <c r="I22" s="85">
        <f t="shared" si="3"/>
        <v>0</v>
      </c>
      <c r="J22" s="85">
        <f t="shared" si="3"/>
        <v>0</v>
      </c>
      <c r="K22" s="85">
        <f t="shared" si="3"/>
        <v>0</v>
      </c>
      <c r="L22" s="85">
        <f t="shared" si="3"/>
        <v>0</v>
      </c>
      <c r="M22" s="85">
        <f t="shared" si="3"/>
        <v>0</v>
      </c>
      <c r="N22" s="85">
        <f t="shared" si="3"/>
        <v>6035</v>
      </c>
      <c r="O22" s="85">
        <f t="shared" si="3"/>
        <v>0</v>
      </c>
      <c r="P22" s="85">
        <f t="shared" si="3"/>
        <v>0</v>
      </c>
      <c r="Q22" s="85">
        <f t="shared" si="3"/>
        <v>0</v>
      </c>
      <c r="R22" s="85">
        <f t="shared" si="3"/>
        <v>17058</v>
      </c>
      <c r="S22" s="85">
        <f t="shared" si="3"/>
        <v>1378</v>
      </c>
      <c r="T22" s="85">
        <f t="shared" si="3"/>
        <v>4418</v>
      </c>
      <c r="U22" s="85">
        <f t="shared" si="3"/>
        <v>0</v>
      </c>
      <c r="V22" s="85">
        <f t="shared" si="3"/>
        <v>235335</v>
      </c>
    </row>
    <row r="23" spans="1:35" x14ac:dyDescent="0.25">
      <c r="A23" s="71"/>
      <c r="B23" s="72"/>
      <c r="C23" s="73"/>
      <c r="D23" s="73"/>
      <c r="E23" s="73"/>
      <c r="F23" s="74"/>
      <c r="G23" s="75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94">
        <f t="shared" si="0"/>
        <v>0</v>
      </c>
    </row>
    <row r="24" spans="1:35" x14ac:dyDescent="0.25">
      <c r="A24" s="55" t="s">
        <v>34</v>
      </c>
      <c r="B24" s="56" t="s">
        <v>37</v>
      </c>
      <c r="C24" s="57">
        <v>0</v>
      </c>
      <c r="D24" s="57">
        <v>0</v>
      </c>
      <c r="E24" s="57">
        <v>0</v>
      </c>
      <c r="F24" s="76">
        <v>0</v>
      </c>
      <c r="G24" s="77">
        <v>4500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94">
        <f t="shared" si="0"/>
        <v>4500</v>
      </c>
    </row>
    <row r="25" spans="1:35" x14ac:dyDescent="0.25">
      <c r="A25" s="55" t="s">
        <v>35</v>
      </c>
      <c r="B25" s="56" t="s">
        <v>38</v>
      </c>
      <c r="C25" s="57">
        <v>0</v>
      </c>
      <c r="D25" s="57">
        <v>0</v>
      </c>
      <c r="E25" s="57">
        <v>0</v>
      </c>
      <c r="F25" s="76">
        <v>0</v>
      </c>
      <c r="G25" s="77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94">
        <f t="shared" si="0"/>
        <v>0</v>
      </c>
    </row>
    <row r="26" spans="1:35" ht="15.75" thickBot="1" x14ac:dyDescent="0.3">
      <c r="A26" s="78" t="s">
        <v>36</v>
      </c>
      <c r="B26" s="79" t="s">
        <v>39</v>
      </c>
      <c r="C26" s="80">
        <v>0</v>
      </c>
      <c r="D26" s="80">
        <v>0</v>
      </c>
      <c r="E26" s="80">
        <v>0</v>
      </c>
      <c r="F26" s="81">
        <v>0</v>
      </c>
      <c r="G26" s="82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4000</v>
      </c>
      <c r="S26" s="76">
        <v>0</v>
      </c>
      <c r="T26" s="76">
        <v>0</v>
      </c>
      <c r="U26" s="76">
        <v>0</v>
      </c>
      <c r="V26" s="94">
        <f t="shared" si="0"/>
        <v>4000</v>
      </c>
    </row>
    <row r="27" spans="1:35" ht="15.75" thickBot="1" x14ac:dyDescent="0.3">
      <c r="A27" s="83" t="s">
        <v>40</v>
      </c>
      <c r="B27" s="84" t="s">
        <v>41</v>
      </c>
      <c r="C27" s="85">
        <f>SUM(C24:C26)</f>
        <v>0</v>
      </c>
      <c r="D27" s="85">
        <f>SUM(D24:D26)</f>
        <v>0</v>
      </c>
      <c r="E27" s="85">
        <f>SUM(E24:E26)</f>
        <v>0</v>
      </c>
      <c r="F27" s="85">
        <f t="shared" ref="F27:V27" si="4">SUM(F24:F26)</f>
        <v>0</v>
      </c>
      <c r="G27" s="85">
        <f t="shared" si="4"/>
        <v>4500</v>
      </c>
      <c r="H27" s="85">
        <f t="shared" si="4"/>
        <v>0</v>
      </c>
      <c r="I27" s="85">
        <f t="shared" si="4"/>
        <v>0</v>
      </c>
      <c r="J27" s="85">
        <f t="shared" si="4"/>
        <v>0</v>
      </c>
      <c r="K27" s="85">
        <f t="shared" si="4"/>
        <v>0</v>
      </c>
      <c r="L27" s="85">
        <f t="shared" si="4"/>
        <v>0</v>
      </c>
      <c r="M27" s="85">
        <f t="shared" si="4"/>
        <v>0</v>
      </c>
      <c r="N27" s="85">
        <f t="shared" si="4"/>
        <v>0</v>
      </c>
      <c r="O27" s="85">
        <f t="shared" si="4"/>
        <v>0</v>
      </c>
      <c r="P27" s="85">
        <f t="shared" si="4"/>
        <v>0</v>
      </c>
      <c r="Q27" s="85">
        <f t="shared" si="4"/>
        <v>0</v>
      </c>
      <c r="R27" s="85">
        <f t="shared" si="4"/>
        <v>4000</v>
      </c>
      <c r="S27" s="85">
        <f t="shared" si="4"/>
        <v>0</v>
      </c>
      <c r="T27" s="85">
        <f t="shared" si="4"/>
        <v>0</v>
      </c>
      <c r="U27" s="85">
        <f t="shared" si="4"/>
        <v>0</v>
      </c>
      <c r="V27" s="85">
        <f t="shared" si="4"/>
        <v>8500</v>
      </c>
    </row>
    <row r="28" spans="1:35" x14ac:dyDescent="0.25">
      <c r="A28" s="71"/>
      <c r="B28" s="72"/>
      <c r="C28" s="73"/>
      <c r="D28" s="73"/>
      <c r="E28" s="73"/>
      <c r="F28" s="74"/>
      <c r="G28" s="75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94">
        <f t="shared" si="0"/>
        <v>0</v>
      </c>
    </row>
    <row r="29" spans="1:35" s="25" customFormat="1" x14ac:dyDescent="0.25">
      <c r="A29" s="55" t="s">
        <v>9</v>
      </c>
      <c r="B29" s="56" t="s">
        <v>27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94">
        <f t="shared" si="0"/>
        <v>0</v>
      </c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</row>
    <row r="30" spans="1:35" x14ac:dyDescent="0.25">
      <c r="A30" s="55" t="s">
        <v>10</v>
      </c>
      <c r="B30" s="56" t="s">
        <v>28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94">
        <f t="shared" si="0"/>
        <v>0</v>
      </c>
    </row>
    <row r="31" spans="1:35" x14ac:dyDescent="0.25">
      <c r="A31" s="55" t="s">
        <v>11</v>
      </c>
      <c r="B31" s="56" t="s">
        <v>29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94">
        <f t="shared" si="0"/>
        <v>0</v>
      </c>
    </row>
    <row r="32" spans="1:35" x14ac:dyDescent="0.25">
      <c r="A32" s="55" t="s">
        <v>12</v>
      </c>
      <c r="B32" s="56" t="s">
        <v>30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94">
        <f t="shared" si="0"/>
        <v>0</v>
      </c>
    </row>
    <row r="33" spans="1:22" x14ac:dyDescent="0.25">
      <c r="A33" s="55" t="s">
        <v>13</v>
      </c>
      <c r="B33" s="56" t="s">
        <v>31</v>
      </c>
      <c r="C33" s="77">
        <v>0</v>
      </c>
      <c r="D33" s="77">
        <v>0</v>
      </c>
      <c r="E33" s="7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94">
        <f t="shared" si="0"/>
        <v>0</v>
      </c>
    </row>
    <row r="34" spans="1:22" x14ac:dyDescent="0.25">
      <c r="A34" s="55" t="s">
        <v>14</v>
      </c>
      <c r="B34" s="56" t="s">
        <v>32</v>
      </c>
      <c r="C34" s="77">
        <v>0</v>
      </c>
      <c r="D34" s="77">
        <v>0</v>
      </c>
      <c r="E34" s="7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94">
        <f t="shared" si="0"/>
        <v>0</v>
      </c>
    </row>
    <row r="35" spans="1:22" ht="15.75" thickBot="1" x14ac:dyDescent="0.3">
      <c r="A35" s="78" t="s">
        <v>15</v>
      </c>
      <c r="B35" s="79" t="s">
        <v>33</v>
      </c>
      <c r="C35" s="82">
        <v>0</v>
      </c>
      <c r="D35" s="82">
        <v>0</v>
      </c>
      <c r="E35" s="82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94">
        <f t="shared" si="0"/>
        <v>0</v>
      </c>
    </row>
    <row r="36" spans="1:22" ht="15.75" thickBot="1" x14ac:dyDescent="0.3">
      <c r="A36" s="83" t="s">
        <v>42</v>
      </c>
      <c r="B36" s="84" t="s">
        <v>43</v>
      </c>
      <c r="C36" s="85">
        <f>SUM(C29:C35)</f>
        <v>0</v>
      </c>
      <c r="D36" s="85">
        <f t="shared" ref="D36:V36" si="5">SUM(D29:D35)</f>
        <v>0</v>
      </c>
      <c r="E36" s="85">
        <f t="shared" si="5"/>
        <v>0</v>
      </c>
      <c r="F36" s="85">
        <f t="shared" si="5"/>
        <v>0</v>
      </c>
      <c r="G36" s="85">
        <f t="shared" si="5"/>
        <v>0</v>
      </c>
      <c r="H36" s="85">
        <f t="shared" si="5"/>
        <v>0</v>
      </c>
      <c r="I36" s="85">
        <f t="shared" si="5"/>
        <v>0</v>
      </c>
      <c r="J36" s="85">
        <f t="shared" si="5"/>
        <v>0</v>
      </c>
      <c r="K36" s="85">
        <f t="shared" si="5"/>
        <v>0</v>
      </c>
      <c r="L36" s="85">
        <f t="shared" si="5"/>
        <v>0</v>
      </c>
      <c r="M36" s="85">
        <f t="shared" si="5"/>
        <v>0</v>
      </c>
      <c r="N36" s="85">
        <f t="shared" si="5"/>
        <v>0</v>
      </c>
      <c r="O36" s="85">
        <f t="shared" si="5"/>
        <v>0</v>
      </c>
      <c r="P36" s="85">
        <f t="shared" si="5"/>
        <v>0</v>
      </c>
      <c r="Q36" s="85">
        <f t="shared" si="5"/>
        <v>0</v>
      </c>
      <c r="R36" s="85">
        <f t="shared" si="5"/>
        <v>0</v>
      </c>
      <c r="S36" s="85">
        <f t="shared" si="5"/>
        <v>0</v>
      </c>
      <c r="T36" s="85">
        <f t="shared" si="5"/>
        <v>0</v>
      </c>
      <c r="U36" s="85">
        <f t="shared" si="5"/>
        <v>0</v>
      </c>
      <c r="V36" s="85">
        <f t="shared" si="5"/>
        <v>0</v>
      </c>
    </row>
    <row r="37" spans="1:22" ht="15.75" thickBot="1" x14ac:dyDescent="0.3">
      <c r="A37" s="96"/>
      <c r="B37" s="86"/>
      <c r="C37" s="87"/>
      <c r="D37" s="87"/>
      <c r="E37" s="87"/>
      <c r="F37" s="88"/>
      <c r="G37" s="89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94">
        <f t="shared" si="0"/>
        <v>0</v>
      </c>
    </row>
    <row r="38" spans="1:22" ht="15.75" thickBot="1" x14ac:dyDescent="0.3">
      <c r="A38" s="83" t="s">
        <v>44</v>
      </c>
      <c r="B38" s="90" t="s">
        <v>45</v>
      </c>
      <c r="C38" s="85">
        <f>C36+C27</f>
        <v>0</v>
      </c>
      <c r="D38" s="85">
        <f t="shared" ref="D38:V38" si="6">D36+D27</f>
        <v>0</v>
      </c>
      <c r="E38" s="85">
        <f t="shared" si="6"/>
        <v>0</v>
      </c>
      <c r="F38" s="85">
        <f t="shared" si="6"/>
        <v>0</v>
      </c>
      <c r="G38" s="85">
        <f t="shared" si="6"/>
        <v>4500</v>
      </c>
      <c r="H38" s="85">
        <f t="shared" si="6"/>
        <v>0</v>
      </c>
      <c r="I38" s="85">
        <f t="shared" si="6"/>
        <v>0</v>
      </c>
      <c r="J38" s="85">
        <f t="shared" si="6"/>
        <v>0</v>
      </c>
      <c r="K38" s="85">
        <f t="shared" si="6"/>
        <v>0</v>
      </c>
      <c r="L38" s="85">
        <f t="shared" si="6"/>
        <v>0</v>
      </c>
      <c r="M38" s="85">
        <f t="shared" si="6"/>
        <v>0</v>
      </c>
      <c r="N38" s="85">
        <f t="shared" si="6"/>
        <v>0</v>
      </c>
      <c r="O38" s="85">
        <f t="shared" si="6"/>
        <v>0</v>
      </c>
      <c r="P38" s="85">
        <f t="shared" si="6"/>
        <v>0</v>
      </c>
      <c r="Q38" s="85">
        <f t="shared" si="6"/>
        <v>0</v>
      </c>
      <c r="R38" s="85">
        <f t="shared" si="6"/>
        <v>4000</v>
      </c>
      <c r="S38" s="85">
        <f t="shared" si="6"/>
        <v>0</v>
      </c>
      <c r="T38" s="85">
        <f t="shared" si="6"/>
        <v>0</v>
      </c>
      <c r="U38" s="85">
        <f t="shared" si="6"/>
        <v>0</v>
      </c>
      <c r="V38" s="85">
        <f t="shared" si="6"/>
        <v>8500</v>
      </c>
    </row>
    <row r="39" spans="1:22" ht="15.75" thickBot="1" x14ac:dyDescent="0.3">
      <c r="A39" s="96"/>
      <c r="B39" s="91"/>
      <c r="C39" s="87"/>
      <c r="D39" s="87"/>
      <c r="E39" s="87"/>
      <c r="F39" s="88"/>
      <c r="G39" s="89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94">
        <f t="shared" si="0"/>
        <v>0</v>
      </c>
    </row>
    <row r="40" spans="1:22" ht="15.75" thickBot="1" x14ac:dyDescent="0.3">
      <c r="A40" s="83" t="s">
        <v>46</v>
      </c>
      <c r="B40" s="90" t="s">
        <v>47</v>
      </c>
      <c r="C40" s="85">
        <f>C22+C38</f>
        <v>0</v>
      </c>
      <c r="D40" s="85">
        <f t="shared" ref="D40:V40" si="7">D22+D38</f>
        <v>0</v>
      </c>
      <c r="E40" s="85">
        <f t="shared" si="7"/>
        <v>0</v>
      </c>
      <c r="F40" s="85">
        <f t="shared" si="7"/>
        <v>206446</v>
      </c>
      <c r="G40" s="85">
        <f t="shared" si="7"/>
        <v>4500</v>
      </c>
      <c r="H40" s="85">
        <f t="shared" si="7"/>
        <v>0</v>
      </c>
      <c r="I40" s="85">
        <f t="shared" si="7"/>
        <v>0</v>
      </c>
      <c r="J40" s="85">
        <f t="shared" si="7"/>
        <v>0</v>
      </c>
      <c r="K40" s="85">
        <f t="shared" si="7"/>
        <v>0</v>
      </c>
      <c r="L40" s="85">
        <f t="shared" si="7"/>
        <v>0</v>
      </c>
      <c r="M40" s="85">
        <f t="shared" si="7"/>
        <v>0</v>
      </c>
      <c r="N40" s="85">
        <f t="shared" si="7"/>
        <v>6035</v>
      </c>
      <c r="O40" s="85">
        <f t="shared" si="7"/>
        <v>0</v>
      </c>
      <c r="P40" s="85">
        <f t="shared" si="7"/>
        <v>0</v>
      </c>
      <c r="Q40" s="85">
        <f t="shared" si="7"/>
        <v>0</v>
      </c>
      <c r="R40" s="85">
        <f t="shared" si="7"/>
        <v>21058</v>
      </c>
      <c r="S40" s="85">
        <f t="shared" si="7"/>
        <v>1378</v>
      </c>
      <c r="T40" s="85">
        <f t="shared" si="7"/>
        <v>4418</v>
      </c>
      <c r="U40" s="85">
        <f t="shared" si="7"/>
        <v>0</v>
      </c>
      <c r="V40" s="97">
        <f t="shared" si="7"/>
        <v>243835</v>
      </c>
    </row>
    <row r="41" spans="1:22" x14ac:dyDescent="0.25">
      <c r="A41" s="96" t="s">
        <v>108</v>
      </c>
    </row>
  </sheetData>
  <mergeCells count="2">
    <mergeCell ref="A2:V2"/>
    <mergeCell ref="A3:V3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3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19" zoomScaleNormal="100" workbookViewId="0">
      <selection activeCell="A41" sqref="A41"/>
    </sheetView>
  </sheetViews>
  <sheetFormatPr defaultRowHeight="15" x14ac:dyDescent="0.25"/>
  <cols>
    <col min="2" max="2" width="44.28515625" customWidth="1"/>
    <col min="3" max="3" width="11.42578125" style="16" customWidth="1"/>
    <col min="4" max="4" width="10.7109375" style="16" customWidth="1"/>
    <col min="5" max="5" width="11.28515625" style="16" customWidth="1"/>
    <col min="6" max="6" width="11.140625" customWidth="1"/>
  </cols>
  <sheetData>
    <row r="1" spans="1:6" x14ac:dyDescent="0.25">
      <c r="F1" s="17" t="s">
        <v>106</v>
      </c>
    </row>
    <row r="2" spans="1:6" x14ac:dyDescent="0.25">
      <c r="A2" s="102" t="s">
        <v>101</v>
      </c>
      <c r="B2" s="102"/>
      <c r="C2" s="102"/>
      <c r="D2" s="102"/>
      <c r="E2" s="102"/>
      <c r="F2" s="102"/>
    </row>
    <row r="3" spans="1:6" x14ac:dyDescent="0.25">
      <c r="A3" s="102" t="s">
        <v>89</v>
      </c>
      <c r="B3" s="102"/>
      <c r="C3" s="102"/>
      <c r="D3" s="102"/>
      <c r="E3" s="102"/>
      <c r="F3" s="102"/>
    </row>
    <row r="4" spans="1:6" ht="15.75" thickBot="1" x14ac:dyDescent="0.3">
      <c r="F4" s="13" t="s">
        <v>3</v>
      </c>
    </row>
    <row r="5" spans="1:6" ht="63.75" customHeight="1" thickBot="1" x14ac:dyDescent="0.3">
      <c r="A5" s="5" t="s">
        <v>2</v>
      </c>
      <c r="B5" s="6" t="s">
        <v>0</v>
      </c>
      <c r="C5" s="46" t="s">
        <v>61</v>
      </c>
      <c r="D5" s="48" t="s">
        <v>78</v>
      </c>
      <c r="E5" s="48" t="s">
        <v>79</v>
      </c>
      <c r="F5" s="20" t="s">
        <v>1</v>
      </c>
    </row>
    <row r="6" spans="1:6" x14ac:dyDescent="0.25">
      <c r="A6" s="3" t="s">
        <v>4</v>
      </c>
      <c r="B6" s="4" t="s">
        <v>18</v>
      </c>
      <c r="C6" s="34">
        <v>0</v>
      </c>
      <c r="D6" s="34">
        <v>0</v>
      </c>
      <c r="E6" s="34">
        <v>3259</v>
      </c>
      <c r="F6" s="33">
        <f t="shared" ref="F6:F11" si="0">C6+D6+E6</f>
        <v>3259</v>
      </c>
    </row>
    <row r="7" spans="1:6" x14ac:dyDescent="0.25">
      <c r="A7" s="2" t="s">
        <v>5</v>
      </c>
      <c r="B7" s="1" t="s">
        <v>19</v>
      </c>
      <c r="C7" s="31">
        <v>0</v>
      </c>
      <c r="D7" s="31">
        <v>0</v>
      </c>
      <c r="E7" s="31">
        <v>747</v>
      </c>
      <c r="F7" s="22">
        <f t="shared" si="0"/>
        <v>747</v>
      </c>
    </row>
    <row r="8" spans="1:6" x14ac:dyDescent="0.25">
      <c r="A8" s="2" t="s">
        <v>6</v>
      </c>
      <c r="B8" s="1" t="s">
        <v>20</v>
      </c>
      <c r="C8" s="31">
        <v>0</v>
      </c>
      <c r="D8" s="31">
        <v>0</v>
      </c>
      <c r="E8" s="31">
        <v>50</v>
      </c>
      <c r="F8" s="22">
        <f>C8+D8+E8</f>
        <v>50</v>
      </c>
    </row>
    <row r="9" spans="1:6" x14ac:dyDescent="0.25">
      <c r="A9" s="2" t="s">
        <v>7</v>
      </c>
      <c r="B9" s="1" t="s">
        <v>21</v>
      </c>
      <c r="C9" s="31">
        <v>0</v>
      </c>
      <c r="D9" s="31">
        <v>0</v>
      </c>
      <c r="E9" s="31">
        <v>0</v>
      </c>
      <c r="F9" s="22">
        <f t="shared" si="0"/>
        <v>0</v>
      </c>
    </row>
    <row r="10" spans="1:6" ht="15.75" thickBot="1" x14ac:dyDescent="0.3">
      <c r="A10" s="8" t="s">
        <v>8</v>
      </c>
      <c r="B10" s="9" t="s">
        <v>22</v>
      </c>
      <c r="C10" s="32">
        <v>0</v>
      </c>
      <c r="D10" s="32">
        <v>0</v>
      </c>
      <c r="E10" s="32">
        <v>0</v>
      </c>
      <c r="F10" s="36">
        <f t="shared" si="0"/>
        <v>0</v>
      </c>
    </row>
    <row r="11" spans="1:6" ht="15.75" thickBot="1" x14ac:dyDescent="0.3">
      <c r="A11" s="26" t="s">
        <v>16</v>
      </c>
      <c r="B11" s="10" t="s">
        <v>80</v>
      </c>
      <c r="C11" s="23">
        <f>SUM(C6:C10)</f>
        <v>0</v>
      </c>
      <c r="D11" s="23">
        <f>SUM(D6:D10)</f>
        <v>0</v>
      </c>
      <c r="E11" s="23">
        <f>SUM(E6:E10)</f>
        <v>4056</v>
      </c>
      <c r="F11" s="24">
        <f t="shared" si="0"/>
        <v>4056</v>
      </c>
    </row>
    <row r="12" spans="1:6" x14ac:dyDescent="0.25">
      <c r="A12" s="3"/>
      <c r="B12" s="4"/>
      <c r="C12" s="34"/>
      <c r="D12" s="34"/>
      <c r="E12" s="34"/>
      <c r="F12" s="33"/>
    </row>
    <row r="13" spans="1:6" x14ac:dyDescent="0.25">
      <c r="A13" s="2" t="s">
        <v>9</v>
      </c>
      <c r="B13" s="1" t="s">
        <v>27</v>
      </c>
      <c r="C13" s="31">
        <v>0</v>
      </c>
      <c r="D13" s="31">
        <v>0</v>
      </c>
      <c r="E13" s="31">
        <v>0</v>
      </c>
      <c r="F13" s="33">
        <f t="shared" ref="F13:F20" si="1">C13+D13+E13</f>
        <v>0</v>
      </c>
    </row>
    <row r="14" spans="1:6" x14ac:dyDescent="0.25">
      <c r="A14" s="2" t="s">
        <v>10</v>
      </c>
      <c r="B14" s="1" t="s">
        <v>28</v>
      </c>
      <c r="C14" s="31">
        <v>0</v>
      </c>
      <c r="D14" s="31">
        <v>0</v>
      </c>
      <c r="E14" s="31">
        <v>0</v>
      </c>
      <c r="F14" s="33">
        <f t="shared" si="1"/>
        <v>0</v>
      </c>
    </row>
    <row r="15" spans="1:6" x14ac:dyDescent="0.25">
      <c r="A15" s="2" t="s">
        <v>11</v>
      </c>
      <c r="B15" s="1" t="s">
        <v>29</v>
      </c>
      <c r="C15" s="31">
        <v>0</v>
      </c>
      <c r="D15" s="31">
        <v>0</v>
      </c>
      <c r="E15" s="31">
        <v>0</v>
      </c>
      <c r="F15" s="33">
        <f t="shared" si="1"/>
        <v>0</v>
      </c>
    </row>
    <row r="16" spans="1:6" x14ac:dyDescent="0.25">
      <c r="A16" s="2" t="s">
        <v>12</v>
      </c>
      <c r="B16" s="1" t="s">
        <v>30</v>
      </c>
      <c r="C16" s="31">
        <v>0</v>
      </c>
      <c r="D16" s="31">
        <v>0</v>
      </c>
      <c r="E16" s="31">
        <v>0</v>
      </c>
      <c r="F16" s="22">
        <f t="shared" si="1"/>
        <v>0</v>
      </c>
    </row>
    <row r="17" spans="1:6" s="25" customFormat="1" x14ac:dyDescent="0.25">
      <c r="A17" s="2" t="s">
        <v>13</v>
      </c>
      <c r="B17" s="1" t="s">
        <v>31</v>
      </c>
      <c r="C17" s="21">
        <v>0</v>
      </c>
      <c r="D17" s="21">
        <v>0</v>
      </c>
      <c r="E17" s="21">
        <v>0</v>
      </c>
      <c r="F17" s="22">
        <f t="shared" si="1"/>
        <v>0</v>
      </c>
    </row>
    <row r="18" spans="1:6" s="25" customFormat="1" x14ac:dyDescent="0.25">
      <c r="A18" s="2" t="s">
        <v>14</v>
      </c>
      <c r="B18" s="1" t="s">
        <v>32</v>
      </c>
      <c r="C18" s="21">
        <v>0</v>
      </c>
      <c r="D18" s="21">
        <v>0</v>
      </c>
      <c r="E18" s="21">
        <v>0</v>
      </c>
      <c r="F18" s="22">
        <f t="shared" si="1"/>
        <v>0</v>
      </c>
    </row>
    <row r="19" spans="1:6" s="25" customFormat="1" ht="15.75" thickBot="1" x14ac:dyDescent="0.3">
      <c r="A19" s="8" t="s">
        <v>15</v>
      </c>
      <c r="B19" s="9" t="s">
        <v>33</v>
      </c>
      <c r="C19" s="35">
        <v>0</v>
      </c>
      <c r="D19" s="35">
        <v>0</v>
      </c>
      <c r="E19" s="35">
        <v>0</v>
      </c>
      <c r="F19" s="36">
        <f t="shared" si="1"/>
        <v>0</v>
      </c>
    </row>
    <row r="20" spans="1:6" ht="15.75" thickBot="1" x14ac:dyDescent="0.3">
      <c r="A20" s="26" t="s">
        <v>17</v>
      </c>
      <c r="B20" s="10" t="s">
        <v>81</v>
      </c>
      <c r="C20" s="23">
        <f>SUM(C13:C19)</f>
        <v>0</v>
      </c>
      <c r="D20" s="23">
        <f>SUM(D13:D19)</f>
        <v>0</v>
      </c>
      <c r="E20" s="23">
        <f>SUM(E13:E19)</f>
        <v>0</v>
      </c>
      <c r="F20" s="24">
        <f t="shared" si="1"/>
        <v>0</v>
      </c>
    </row>
    <row r="21" spans="1:6" ht="15.75" thickBot="1" x14ac:dyDescent="0.3">
      <c r="A21" s="11"/>
      <c r="B21" s="12"/>
      <c r="C21" s="29"/>
      <c r="D21" s="29"/>
      <c r="E21" s="29"/>
      <c r="F21" s="30"/>
    </row>
    <row r="22" spans="1:6" ht="15.75" thickBot="1" x14ac:dyDescent="0.3">
      <c r="A22" s="26" t="s">
        <v>25</v>
      </c>
      <c r="B22" s="27" t="s">
        <v>26</v>
      </c>
      <c r="C22" s="23">
        <f>C20+C11</f>
        <v>0</v>
      </c>
      <c r="D22" s="23">
        <f>D20+D11</f>
        <v>0</v>
      </c>
      <c r="E22" s="23">
        <f>E20+E11</f>
        <v>4056</v>
      </c>
      <c r="F22" s="24">
        <f>C22+D22+E22</f>
        <v>4056</v>
      </c>
    </row>
    <row r="23" spans="1:6" x14ac:dyDescent="0.25">
      <c r="A23" s="3"/>
      <c r="B23" s="4"/>
      <c r="C23" s="34"/>
      <c r="D23" s="34"/>
      <c r="E23" s="34"/>
      <c r="F23" s="33"/>
    </row>
    <row r="24" spans="1:6" x14ac:dyDescent="0.25">
      <c r="A24" s="2" t="s">
        <v>34</v>
      </c>
      <c r="B24" s="1" t="s">
        <v>37</v>
      </c>
      <c r="C24" s="31">
        <v>0</v>
      </c>
      <c r="D24" s="31">
        <v>0</v>
      </c>
      <c r="E24" s="31">
        <v>0</v>
      </c>
      <c r="F24" s="22">
        <f>C24+D24+E24</f>
        <v>0</v>
      </c>
    </row>
    <row r="25" spans="1:6" x14ac:dyDescent="0.25">
      <c r="A25" s="2" t="s">
        <v>35</v>
      </c>
      <c r="B25" s="1" t="s">
        <v>38</v>
      </c>
      <c r="C25" s="31">
        <v>0</v>
      </c>
      <c r="D25" s="31">
        <v>0</v>
      </c>
      <c r="E25" s="31">
        <v>0</v>
      </c>
      <c r="F25" s="22">
        <f>C25+D25+E25</f>
        <v>0</v>
      </c>
    </row>
    <row r="26" spans="1:6" ht="15.75" thickBot="1" x14ac:dyDescent="0.3">
      <c r="A26" s="8" t="s">
        <v>36</v>
      </c>
      <c r="B26" s="9" t="s">
        <v>39</v>
      </c>
      <c r="C26" s="32">
        <v>0</v>
      </c>
      <c r="D26" s="32">
        <v>0</v>
      </c>
      <c r="E26" s="32">
        <v>0</v>
      </c>
      <c r="F26" s="36">
        <f>C26+D26+E26</f>
        <v>0</v>
      </c>
    </row>
    <row r="27" spans="1:6" ht="15.75" thickBot="1" x14ac:dyDescent="0.3">
      <c r="A27" s="26" t="s">
        <v>40</v>
      </c>
      <c r="B27" s="10" t="s">
        <v>83</v>
      </c>
      <c r="C27" s="23">
        <f>SUM(C24:C26)</f>
        <v>0</v>
      </c>
      <c r="D27" s="23">
        <f>SUM(D24:D26)</f>
        <v>0</v>
      </c>
      <c r="E27" s="23">
        <f>SUM(E24:E26)</f>
        <v>0</v>
      </c>
      <c r="F27" s="24">
        <f>C27+D27+E27</f>
        <v>0</v>
      </c>
    </row>
    <row r="28" spans="1:6" x14ac:dyDescent="0.25">
      <c r="A28" s="3"/>
      <c r="B28" s="4"/>
      <c r="C28" s="34"/>
      <c r="D28" s="34"/>
      <c r="E28" s="34"/>
      <c r="F28" s="33"/>
    </row>
    <row r="29" spans="1:6" s="25" customFormat="1" x14ac:dyDescent="0.25">
      <c r="A29" s="2" t="s">
        <v>9</v>
      </c>
      <c r="B29" s="1" t="s">
        <v>27</v>
      </c>
      <c r="C29" s="31">
        <v>0</v>
      </c>
      <c r="D29" s="31">
        <v>0</v>
      </c>
      <c r="E29" s="31">
        <v>0</v>
      </c>
      <c r="F29" s="33">
        <f t="shared" ref="F29:F36" si="2">C29+D29+E29</f>
        <v>0</v>
      </c>
    </row>
    <row r="30" spans="1:6" x14ac:dyDescent="0.25">
      <c r="A30" s="2" t="s">
        <v>10</v>
      </c>
      <c r="B30" s="1" t="s">
        <v>28</v>
      </c>
      <c r="C30" s="31">
        <v>0</v>
      </c>
      <c r="D30" s="31">
        <v>0</v>
      </c>
      <c r="E30" s="31">
        <v>0</v>
      </c>
      <c r="F30" s="33">
        <f t="shared" si="2"/>
        <v>0</v>
      </c>
    </row>
    <row r="31" spans="1:6" x14ac:dyDescent="0.25">
      <c r="A31" s="2" t="s">
        <v>11</v>
      </c>
      <c r="B31" s="1" t="s">
        <v>29</v>
      </c>
      <c r="C31" s="31">
        <v>0</v>
      </c>
      <c r="D31" s="31">
        <v>0</v>
      </c>
      <c r="E31" s="31">
        <v>0</v>
      </c>
      <c r="F31" s="33">
        <f t="shared" si="2"/>
        <v>0</v>
      </c>
    </row>
    <row r="32" spans="1:6" x14ac:dyDescent="0.25">
      <c r="A32" s="2" t="s">
        <v>12</v>
      </c>
      <c r="B32" s="1" t="s">
        <v>30</v>
      </c>
      <c r="C32" s="31">
        <v>0</v>
      </c>
      <c r="D32" s="31">
        <v>0</v>
      </c>
      <c r="E32" s="31">
        <v>0</v>
      </c>
      <c r="F32" s="22">
        <f t="shared" si="2"/>
        <v>0</v>
      </c>
    </row>
    <row r="33" spans="1:6" x14ac:dyDescent="0.25">
      <c r="A33" s="2" t="s">
        <v>13</v>
      </c>
      <c r="B33" s="1" t="s">
        <v>31</v>
      </c>
      <c r="C33" s="21">
        <v>0</v>
      </c>
      <c r="D33" s="21">
        <v>0</v>
      </c>
      <c r="E33" s="21">
        <v>0</v>
      </c>
      <c r="F33" s="22">
        <f t="shared" si="2"/>
        <v>0</v>
      </c>
    </row>
    <row r="34" spans="1:6" x14ac:dyDescent="0.25">
      <c r="A34" s="2" t="s">
        <v>14</v>
      </c>
      <c r="B34" s="1" t="s">
        <v>32</v>
      </c>
      <c r="C34" s="21">
        <v>0</v>
      </c>
      <c r="D34" s="21">
        <v>0</v>
      </c>
      <c r="E34" s="21">
        <v>0</v>
      </c>
      <c r="F34" s="22">
        <f t="shared" si="2"/>
        <v>0</v>
      </c>
    </row>
    <row r="35" spans="1:6" ht="15.75" thickBot="1" x14ac:dyDescent="0.3">
      <c r="A35" s="8" t="s">
        <v>15</v>
      </c>
      <c r="B35" s="9" t="s">
        <v>33</v>
      </c>
      <c r="C35" s="35">
        <v>0</v>
      </c>
      <c r="D35" s="35">
        <v>0</v>
      </c>
      <c r="E35" s="35">
        <v>0</v>
      </c>
      <c r="F35" s="36">
        <f t="shared" si="2"/>
        <v>0</v>
      </c>
    </row>
    <row r="36" spans="1:6" ht="15.75" thickBot="1" x14ac:dyDescent="0.3">
      <c r="A36" s="26" t="s">
        <v>42</v>
      </c>
      <c r="B36" s="10" t="s">
        <v>82</v>
      </c>
      <c r="C36" s="23">
        <f>SUM(C29:C35)</f>
        <v>0</v>
      </c>
      <c r="D36" s="23">
        <f>SUM(D29:D35)</f>
        <v>0</v>
      </c>
      <c r="E36" s="23">
        <f>SUM(E29:E35)</f>
        <v>0</v>
      </c>
      <c r="F36" s="24">
        <f t="shared" si="2"/>
        <v>0</v>
      </c>
    </row>
    <row r="37" spans="1:6" ht="15.75" thickBot="1" x14ac:dyDescent="0.3">
      <c r="A37" s="11"/>
      <c r="B37" s="12"/>
      <c r="C37" s="29"/>
      <c r="D37" s="29"/>
      <c r="E37" s="29"/>
      <c r="F37" s="30"/>
    </row>
    <row r="38" spans="1:6" ht="15.75" thickBot="1" x14ac:dyDescent="0.3">
      <c r="A38" s="26" t="s">
        <v>44</v>
      </c>
      <c r="B38" s="27" t="s">
        <v>45</v>
      </c>
      <c r="C38" s="23">
        <f>C36+C27</f>
        <v>0</v>
      </c>
      <c r="D38" s="23">
        <f>D36+D27</f>
        <v>0</v>
      </c>
      <c r="E38" s="23">
        <f>E36+E27</f>
        <v>0</v>
      </c>
      <c r="F38" s="24">
        <f>C38+D38+E38</f>
        <v>0</v>
      </c>
    </row>
    <row r="39" spans="1:6" ht="15.75" thickBot="1" x14ac:dyDescent="0.3">
      <c r="A39" s="11"/>
      <c r="B39" s="28"/>
      <c r="C39" s="29"/>
      <c r="D39" s="29"/>
      <c r="E39" s="29"/>
      <c r="F39" s="30"/>
    </row>
    <row r="40" spans="1:6" ht="15.75" thickBot="1" x14ac:dyDescent="0.3">
      <c r="A40" s="26" t="s">
        <v>46</v>
      </c>
      <c r="B40" s="27" t="s">
        <v>47</v>
      </c>
      <c r="C40" s="23">
        <f>C22+C38</f>
        <v>0</v>
      </c>
      <c r="D40" s="23">
        <f>D22+D38</f>
        <v>0</v>
      </c>
      <c r="E40" s="23">
        <f>E22+E38</f>
        <v>4056</v>
      </c>
      <c r="F40" s="24">
        <f>C40+D40+E40</f>
        <v>4056</v>
      </c>
    </row>
    <row r="41" spans="1:6" x14ac:dyDescent="0.25">
      <c r="A41" s="96" t="s">
        <v>108</v>
      </c>
    </row>
  </sheetData>
  <mergeCells count="2"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1" manualBreakCount="1">
    <brk id="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8.sz.m.-műk.-felh.kiad.fel.</vt:lpstr>
      <vt:lpstr>8.1.sz.m.-műk.-felh.kiad.köt.</vt:lpstr>
      <vt:lpstr>8.1.1.sz.m.-műk.-felh.k.köt Önk</vt:lpstr>
      <vt:lpstr>8.1.2.sz.m.-műk.-felh.k.köt PH</vt:lpstr>
      <vt:lpstr>8.1.3.sz.m.-műk.-felh.k.köt Ovi</vt:lpstr>
      <vt:lpstr>8.1.4.sz.m.-műk.-felh.k.köt MH</vt:lpstr>
      <vt:lpstr>8.2.sz.m.-műk.-felh.kiad.önk.v.</vt:lpstr>
      <vt:lpstr>8.2.1.sz.m.-műk.-felh.k.önk.v.</vt:lpstr>
      <vt:lpstr>8.2.2.sz.m.-műk.-felh.k.önk.v.</vt:lpstr>
      <vt:lpstr>8.2.3.sz.m.-műk.-felh.k.önk.v.</vt:lpstr>
      <vt:lpstr>8.2.4.sz.m.-műk.-felh.k.önk.v.</vt:lpstr>
      <vt:lpstr>8.3.sz.m.-műk.-felh.kiad.állami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2014-02-18T21:58:49Z</cp:lastPrinted>
  <dcterms:created xsi:type="dcterms:W3CDTF">2014-02-09T08:54:17Z</dcterms:created>
  <dcterms:modified xsi:type="dcterms:W3CDTF">2017-12-15T18:32:45Z</dcterms:modified>
</cp:coreProperties>
</file>