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sillagK\Desktop\2018.évi zárszámadás\"/>
    </mc:Choice>
  </mc:AlternateContent>
  <xr:revisionPtr revIDLastSave="0" documentId="13_ncr:1_{2D647C98-0EB3-4C02-A166-715217183458}" xr6:coauthVersionLast="43" xr6:coauthVersionMax="43" xr10:uidLastSave="{00000000-0000-0000-0000-000000000000}"/>
  <bookViews>
    <workbookView xWindow="-120" yWindow="-120" windowWidth="24240" windowHeight="13740" xr2:uid="{00000000-000D-0000-FFFF-FFFF00000000}"/>
  </bookViews>
  <sheets>
    <sheet name="7.sz.m.-műk.-felh.kiad." sheetId="1" r:id="rId1"/>
    <sheet name="Munka3" sheetId="3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P36" i="1" l="1"/>
  <c r="O36" i="1"/>
  <c r="N36" i="1"/>
  <c r="N38" i="1" s="1"/>
  <c r="M36" i="1"/>
  <c r="Q35" i="1"/>
  <c r="Q34" i="1"/>
  <c r="Q33" i="1"/>
  <c r="Q32" i="1"/>
  <c r="Q31" i="1"/>
  <c r="Q30" i="1"/>
  <c r="Q29" i="1"/>
  <c r="P27" i="1"/>
  <c r="N27" i="1"/>
  <c r="M27" i="1"/>
  <c r="Q26" i="1"/>
  <c r="O27" i="1"/>
  <c r="O38" i="1" s="1"/>
  <c r="Q24" i="1"/>
  <c r="P20" i="1"/>
  <c r="O20" i="1"/>
  <c r="N20" i="1"/>
  <c r="M20" i="1"/>
  <c r="Q19" i="1"/>
  <c r="Q18" i="1"/>
  <c r="Q17" i="1"/>
  <c r="Q16" i="1"/>
  <c r="Q15" i="1"/>
  <c r="Q14" i="1"/>
  <c r="Q13" i="1"/>
  <c r="P11" i="1"/>
  <c r="O11" i="1"/>
  <c r="O22" i="1" s="1"/>
  <c r="M11" i="1"/>
  <c r="Q10" i="1"/>
  <c r="Q9" i="1"/>
  <c r="Q8" i="1"/>
  <c r="N11" i="1"/>
  <c r="Q6" i="1"/>
  <c r="P38" i="1" l="1"/>
  <c r="P22" i="1"/>
  <c r="P40" i="1" s="1"/>
  <c r="O40" i="1"/>
  <c r="N22" i="1"/>
  <c r="N40" i="1" s="1"/>
  <c r="M38" i="1"/>
  <c r="Q38" i="1" s="1"/>
  <c r="M22" i="1"/>
  <c r="Q22" i="1" s="1"/>
  <c r="Q11" i="1"/>
  <c r="Q27" i="1"/>
  <c r="Q20" i="1"/>
  <c r="Q7" i="1"/>
  <c r="Q36" i="1"/>
  <c r="Q25" i="1"/>
  <c r="J25" i="1"/>
  <c r="K24" i="1"/>
  <c r="H26" i="1"/>
  <c r="I7" i="1"/>
  <c r="M40" i="1" l="1"/>
  <c r="Q40" i="1" s="1"/>
  <c r="L26" i="1"/>
  <c r="L25" i="1"/>
  <c r="L24" i="1"/>
  <c r="L10" i="1"/>
  <c r="L8" i="1"/>
  <c r="J11" i="1"/>
  <c r="I11" i="1"/>
  <c r="K11" i="1"/>
  <c r="F36" i="1"/>
  <c r="E36" i="1"/>
  <c r="D36" i="1"/>
  <c r="C36" i="1"/>
  <c r="G35" i="1"/>
  <c r="G34" i="1"/>
  <c r="G33" i="1"/>
  <c r="G32" i="1"/>
  <c r="G31" i="1"/>
  <c r="G30" i="1"/>
  <c r="G29" i="1"/>
  <c r="F27" i="1"/>
  <c r="E27" i="1"/>
  <c r="E38" i="1" s="1"/>
  <c r="D27" i="1"/>
  <c r="C27" i="1"/>
  <c r="G26" i="1"/>
  <c r="G25" i="1"/>
  <c r="G24" i="1"/>
  <c r="F20" i="1"/>
  <c r="E20" i="1"/>
  <c r="D20" i="1"/>
  <c r="C20" i="1"/>
  <c r="G19" i="1"/>
  <c r="G18" i="1"/>
  <c r="G17" i="1"/>
  <c r="G16" i="1"/>
  <c r="G15" i="1"/>
  <c r="G14" i="1"/>
  <c r="G13" i="1"/>
  <c r="F11" i="1"/>
  <c r="E11" i="1"/>
  <c r="D11" i="1"/>
  <c r="C11" i="1"/>
  <c r="G10" i="1"/>
  <c r="G9" i="1"/>
  <c r="G8" i="1"/>
  <c r="G7" i="1"/>
  <c r="G6" i="1"/>
  <c r="F38" i="1" l="1"/>
  <c r="E22" i="1"/>
  <c r="C38" i="1"/>
  <c r="F22" i="1"/>
  <c r="F40" i="1" s="1"/>
  <c r="D38" i="1"/>
  <c r="L7" i="1"/>
  <c r="E40" i="1"/>
  <c r="G27" i="1"/>
  <c r="G20" i="1"/>
  <c r="G11" i="1"/>
  <c r="D22" i="1"/>
  <c r="H11" i="1"/>
  <c r="L11" i="1" s="1"/>
  <c r="L9" i="1"/>
  <c r="L6" i="1"/>
  <c r="D40" i="1"/>
  <c r="G38" i="1"/>
  <c r="C22" i="1"/>
  <c r="G36" i="1"/>
  <c r="C40" i="1" l="1"/>
  <c r="G40" i="1" s="1"/>
  <c r="G22" i="1"/>
  <c r="K36" i="1" l="1"/>
  <c r="J36" i="1"/>
  <c r="I36" i="1"/>
  <c r="H36" i="1"/>
  <c r="L35" i="1"/>
  <c r="L34" i="1"/>
  <c r="L33" i="1"/>
  <c r="L32" i="1"/>
  <c r="L31" i="1"/>
  <c r="L30" i="1"/>
  <c r="L29" i="1"/>
  <c r="K27" i="1"/>
  <c r="K38" i="1" s="1"/>
  <c r="J27" i="1"/>
  <c r="I27" i="1"/>
  <c r="K20" i="1"/>
  <c r="J20" i="1"/>
  <c r="I20" i="1"/>
  <c r="H20" i="1"/>
  <c r="L19" i="1"/>
  <c r="L18" i="1"/>
  <c r="L17" i="1"/>
  <c r="L16" i="1"/>
  <c r="L15" i="1"/>
  <c r="L14" i="1"/>
  <c r="L13" i="1"/>
  <c r="I22" i="1"/>
  <c r="I38" i="1" l="1"/>
  <c r="J38" i="1"/>
  <c r="K22" i="1"/>
  <c r="K40" i="1" s="1"/>
  <c r="L20" i="1"/>
  <c r="L36" i="1"/>
  <c r="I40" i="1"/>
  <c r="J22" i="1"/>
  <c r="H27" i="1"/>
  <c r="L27" i="1" s="1"/>
  <c r="H22" i="1"/>
  <c r="J40" i="1" l="1"/>
  <c r="H38" i="1"/>
  <c r="L38" i="1" s="1"/>
  <c r="L22" i="1"/>
  <c r="H40" i="1" l="1"/>
  <c r="L40" i="1" s="1"/>
</calcChain>
</file>

<file path=xl/sharedStrings.xml><?xml version="1.0" encoding="utf-8"?>
<sst xmlns="http://schemas.openxmlformats.org/spreadsheetml/2006/main" count="81" uniqueCount="57">
  <si>
    <t>Megnevezés</t>
  </si>
  <si>
    <t>Polgármesteri Hivatal</t>
  </si>
  <si>
    <t>Önkormányzat</t>
  </si>
  <si>
    <t>Összesen</t>
  </si>
  <si>
    <t>Rovat- kód</t>
  </si>
  <si>
    <t>e Forint</t>
  </si>
  <si>
    <t>K1</t>
  </si>
  <si>
    <t>K2</t>
  </si>
  <si>
    <t>K3</t>
  </si>
  <si>
    <t>K4</t>
  </si>
  <si>
    <t>K5</t>
  </si>
  <si>
    <t>K911</t>
  </si>
  <si>
    <t>K912</t>
  </si>
  <si>
    <t>K913</t>
  </si>
  <si>
    <t>K914</t>
  </si>
  <si>
    <t>K915</t>
  </si>
  <si>
    <t>K916</t>
  </si>
  <si>
    <t>K917</t>
  </si>
  <si>
    <t>A</t>
  </si>
  <si>
    <t>B</t>
  </si>
  <si>
    <t>Személyi juttatások</t>
  </si>
  <si>
    <t>Munkaadókat terhelő járulékok és SZOCHO</t>
  </si>
  <si>
    <t>Dologi kiadások</t>
  </si>
  <si>
    <t>Ellátottak pénzbeli juttatása</t>
  </si>
  <si>
    <t>Egyéb működési célú kiadások</t>
  </si>
  <si>
    <t>Működési költségvetési kiadások összesen (K1+...+K5)</t>
  </si>
  <si>
    <t>Működési finanszírozási kiadások össz.(K911+…+K917)</t>
  </si>
  <si>
    <t>C</t>
  </si>
  <si>
    <t>Működési kiadások mindösszesen (A+B)</t>
  </si>
  <si>
    <t>Hitel és kölcsöntörlesztés áht.kívülre</t>
  </si>
  <si>
    <t>Belföldi értékpapírok kiadásai</t>
  </si>
  <si>
    <t>Áht.belüli megelőlegezések folyósítása</t>
  </si>
  <si>
    <t>Áht.belüli megelőlegezések visszafizetése</t>
  </si>
  <si>
    <t>Központi, irányítószervi támogatás folyósítása</t>
  </si>
  <si>
    <t>Pénzeszközök betétként elhelyezkedése</t>
  </si>
  <si>
    <t>Pénzügyi lízing kiadásai</t>
  </si>
  <si>
    <t>K6</t>
  </si>
  <si>
    <t>K7</t>
  </si>
  <si>
    <t>K8</t>
  </si>
  <si>
    <t>Beruházások</t>
  </si>
  <si>
    <t>Felújítások</t>
  </si>
  <si>
    <t>Egyéb felhalmozási célú kiadások</t>
  </si>
  <si>
    <t>D</t>
  </si>
  <si>
    <t>Felhalmozási költségvetési kiadások össz.(K6+K7+K8)</t>
  </si>
  <si>
    <t>E</t>
  </si>
  <si>
    <t>Felhalmozási finanszírozási kiad.össz.(K911+…+K917)</t>
  </si>
  <si>
    <t>F</t>
  </si>
  <si>
    <t>Felhalmozásikiadások mindösszesen (D+E)</t>
  </si>
  <si>
    <t>G</t>
  </si>
  <si>
    <t>Költségvetési kiadások mindeösszesen (C+F)</t>
  </si>
  <si>
    <t>Óvoda</t>
  </si>
  <si>
    <t>Műv.Ház</t>
  </si>
  <si>
    <t>Pilisborosjenő Község Önkormányzatának 2018. évi működési és felhalmozási kiadások előirányzatai</t>
  </si>
  <si>
    <t>2018. évi eredeti előirányzat</t>
  </si>
  <si>
    <t>2018. évi módosított előirányzat</t>
  </si>
  <si>
    <t>7. sz.melléklet</t>
  </si>
  <si>
    <t>2018. évi teljesítés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</si>
</sst>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i/>
      <sz val="11"/>
      <color indexed="8"/>
      <name val="Calibri"/>
      <family val="2"/>
      <charset val="238"/>
    </font>
    <font>
      <sz val="8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7" xfId="0" applyBorder="1"/>
    <xf numFmtId="0" fontId="0" fillId="0" borderId="8" xfId="0" applyBorder="1"/>
    <xf numFmtId="0" fontId="1" fillId="0" borderId="6" xfId="0" applyFont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3" fontId="0" fillId="0" borderId="0" xfId="0" applyNumberFormat="1"/>
    <xf numFmtId="3" fontId="3" fillId="0" borderId="0" xfId="0" applyNumberFormat="1" applyFont="1" applyAlignment="1">
      <alignment horizontal="right"/>
    </xf>
    <xf numFmtId="3" fontId="0" fillId="0" borderId="12" xfId="0" applyNumberFormat="1" applyBorder="1"/>
    <xf numFmtId="3" fontId="1" fillId="0" borderId="13" xfId="0" applyNumberFormat="1" applyFont="1" applyBorder="1"/>
    <xf numFmtId="3" fontId="2" fillId="0" borderId="6" xfId="0" applyNumberFormat="1" applyFont="1" applyBorder="1" applyAlignment="1">
      <alignment horizontal="center" vertical="center" wrapText="1"/>
    </xf>
    <xf numFmtId="3" fontId="2" fillId="0" borderId="14" xfId="0" applyNumberFormat="1" applyFont="1" applyBorder="1" applyAlignment="1">
      <alignment horizontal="center" vertical="center" wrapText="1"/>
    </xf>
    <xf numFmtId="3" fontId="0" fillId="0" borderId="1" xfId="0" applyNumberFormat="1" applyFont="1" applyBorder="1"/>
    <xf numFmtId="3" fontId="1" fillId="0" borderId="15" xfId="0" applyNumberFormat="1" applyFont="1" applyBorder="1"/>
    <xf numFmtId="3" fontId="1" fillId="0" borderId="6" xfId="0" applyNumberFormat="1" applyFont="1" applyBorder="1"/>
    <xf numFmtId="3" fontId="1" fillId="0" borderId="14" xfId="0" applyNumberFormat="1" applyFont="1" applyBorder="1"/>
    <xf numFmtId="0" fontId="0" fillId="0" borderId="0" xfId="0" applyFo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10" xfId="0" applyBorder="1" applyAlignment="1">
      <alignment horizontal="center"/>
    </xf>
    <xf numFmtId="3" fontId="0" fillId="0" borderId="10" xfId="0" applyNumberFormat="1" applyBorder="1"/>
    <xf numFmtId="3" fontId="1" fillId="0" borderId="16" xfId="0" applyNumberFormat="1" applyFont="1" applyBorder="1"/>
    <xf numFmtId="3" fontId="0" fillId="0" borderId="1" xfId="0" applyNumberFormat="1" applyBorder="1"/>
    <xf numFmtId="3" fontId="1" fillId="0" borderId="17" xfId="0" applyNumberFormat="1" applyFont="1" applyBorder="1"/>
    <xf numFmtId="3" fontId="0" fillId="0" borderId="4" xfId="0" applyNumberFormat="1" applyBorder="1"/>
    <xf numFmtId="3" fontId="0" fillId="0" borderId="8" xfId="0" applyNumberFormat="1" applyFont="1" applyBorder="1"/>
    <xf numFmtId="3" fontId="1" fillId="0" borderId="18" xfId="0" applyNumberFormat="1" applyFont="1" applyBorder="1"/>
    <xf numFmtId="3" fontId="1" fillId="0" borderId="0" xfId="0" applyNumberFormat="1" applyFont="1"/>
    <xf numFmtId="0" fontId="2" fillId="0" borderId="0" xfId="0" applyFont="1" applyAlignment="1">
      <alignment horizontal="center"/>
    </xf>
    <xf numFmtId="3" fontId="2" fillId="0" borderId="20" xfId="0" applyNumberFormat="1" applyFont="1" applyBorder="1" applyAlignment="1">
      <alignment horizontal="center" vertical="center" wrapText="1"/>
    </xf>
    <xf numFmtId="0" fontId="6" fillId="0" borderId="9" xfId="0" applyFont="1" applyFill="1" applyBorder="1"/>
    <xf numFmtId="3" fontId="0" fillId="0" borderId="25" xfId="0" applyNumberFormat="1" applyFill="1" applyBorder="1"/>
    <xf numFmtId="3" fontId="0" fillId="0" borderId="13" xfId="0" applyNumberFormat="1" applyBorder="1"/>
    <xf numFmtId="3" fontId="0" fillId="0" borderId="26" xfId="0" applyNumberFormat="1" applyFill="1" applyBorder="1"/>
    <xf numFmtId="3" fontId="0" fillId="0" borderId="15" xfId="0" applyNumberFormat="1" applyBorder="1"/>
    <xf numFmtId="3" fontId="0" fillId="0" borderId="27" xfId="0" applyNumberFormat="1" applyFill="1" applyBorder="1"/>
    <xf numFmtId="0" fontId="2" fillId="0" borderId="0" xfId="0" applyFont="1" applyAlignment="1">
      <alignment horizontal="center"/>
    </xf>
    <xf numFmtId="3" fontId="0" fillId="0" borderId="28" xfId="0" applyNumberFormat="1" applyFill="1" applyBorder="1"/>
    <xf numFmtId="3" fontId="0" fillId="0" borderId="29" xfId="0" applyNumberFormat="1" applyFill="1" applyBorder="1"/>
    <xf numFmtId="0" fontId="2" fillId="0" borderId="0" xfId="0" applyFont="1" applyAlignment="1">
      <alignment horizont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3" fontId="5" fillId="0" borderId="19" xfId="0" applyNumberFormat="1" applyFont="1" applyBorder="1" applyAlignment="1">
      <alignment horizontal="center"/>
    </xf>
    <xf numFmtId="3" fontId="5" fillId="0" borderId="23" xfId="0" applyNumberFormat="1" applyFont="1" applyBorder="1" applyAlignment="1">
      <alignment horizontal="center"/>
    </xf>
    <xf numFmtId="3" fontId="5" fillId="0" borderId="24" xfId="0" applyNumberFormat="1" applyFont="1" applyBorder="1" applyAlignment="1">
      <alignment horizontal="center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41"/>
  <sheetViews>
    <sheetView tabSelected="1" topLeftCell="C19" zoomScaleNormal="100" workbookViewId="0">
      <selection activeCell="M26" sqref="M26"/>
    </sheetView>
  </sheetViews>
  <sheetFormatPr defaultRowHeight="15" x14ac:dyDescent="0.25"/>
  <cols>
    <col min="1" max="1" width="11" customWidth="1"/>
    <col min="2" max="2" width="48.5703125" customWidth="1"/>
    <col min="3" max="4" width="15.85546875" style="12" customWidth="1"/>
    <col min="5" max="5" width="13.42578125" style="12" customWidth="1"/>
    <col min="6" max="6" width="13" style="12" customWidth="1"/>
    <col min="7" max="7" width="13.7109375" style="33" customWidth="1"/>
    <col min="8" max="9" width="15.85546875" style="12" customWidth="1"/>
    <col min="10" max="10" width="13.42578125" style="12" customWidth="1"/>
    <col min="11" max="11" width="13" style="12" customWidth="1"/>
    <col min="12" max="12" width="13.7109375" style="33" customWidth="1"/>
    <col min="13" max="14" width="15.85546875" style="12" customWidth="1"/>
    <col min="15" max="15" width="13.42578125" style="12" customWidth="1"/>
    <col min="16" max="16" width="13" style="12" customWidth="1"/>
    <col min="17" max="17" width="13.7109375" style="33" customWidth="1"/>
  </cols>
  <sheetData>
    <row r="1" spans="1:17" x14ac:dyDescent="0.25">
      <c r="G1" s="13"/>
      <c r="L1" s="13"/>
      <c r="Q1" s="13" t="s">
        <v>55</v>
      </c>
    </row>
    <row r="2" spans="1:17" ht="15.75" x14ac:dyDescent="0.25">
      <c r="A2" s="45" t="s">
        <v>52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</row>
    <row r="3" spans="1:17" ht="16.5" thickBot="1" x14ac:dyDescent="0.3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13"/>
      <c r="M3" s="42"/>
      <c r="N3" s="42"/>
      <c r="O3" s="42"/>
      <c r="P3" s="42"/>
      <c r="Q3" s="13" t="s">
        <v>5</v>
      </c>
    </row>
    <row r="4" spans="1:17" ht="15.75" thickBot="1" x14ac:dyDescent="0.3">
      <c r="A4" s="48" t="s">
        <v>4</v>
      </c>
      <c r="B4" s="46" t="s">
        <v>0</v>
      </c>
      <c r="C4" s="50" t="s">
        <v>53</v>
      </c>
      <c r="D4" s="51"/>
      <c r="E4" s="51"/>
      <c r="F4" s="51"/>
      <c r="G4" s="52"/>
      <c r="H4" s="50" t="s">
        <v>54</v>
      </c>
      <c r="I4" s="51"/>
      <c r="J4" s="51"/>
      <c r="K4" s="51"/>
      <c r="L4" s="52"/>
      <c r="M4" s="50" t="s">
        <v>56</v>
      </c>
      <c r="N4" s="51"/>
      <c r="O4" s="51"/>
      <c r="P4" s="51"/>
      <c r="Q4" s="52"/>
    </row>
    <row r="5" spans="1:17" ht="33" customHeight="1" thickBot="1" x14ac:dyDescent="0.3">
      <c r="A5" s="49"/>
      <c r="B5" s="47"/>
      <c r="C5" s="35" t="s">
        <v>2</v>
      </c>
      <c r="D5" s="16" t="s">
        <v>1</v>
      </c>
      <c r="E5" s="16" t="s">
        <v>50</v>
      </c>
      <c r="F5" s="16" t="s">
        <v>51</v>
      </c>
      <c r="G5" s="17" t="s">
        <v>3</v>
      </c>
      <c r="H5" s="16" t="s">
        <v>2</v>
      </c>
      <c r="I5" s="16" t="s">
        <v>1</v>
      </c>
      <c r="J5" s="16" t="s">
        <v>50</v>
      </c>
      <c r="K5" s="16" t="s">
        <v>51</v>
      </c>
      <c r="L5" s="17" t="s">
        <v>3</v>
      </c>
      <c r="M5" s="16" t="s">
        <v>2</v>
      </c>
      <c r="N5" s="16" t="s">
        <v>1</v>
      </c>
      <c r="O5" s="16" t="s">
        <v>50</v>
      </c>
      <c r="P5" s="16" t="s">
        <v>51</v>
      </c>
      <c r="Q5" s="17" t="s">
        <v>3</v>
      </c>
    </row>
    <row r="6" spans="1:17" x14ac:dyDescent="0.25">
      <c r="A6" s="10" t="s">
        <v>6</v>
      </c>
      <c r="B6" s="11" t="s">
        <v>20</v>
      </c>
      <c r="C6" s="14">
        <v>45200</v>
      </c>
      <c r="D6" s="14">
        <v>63175</v>
      </c>
      <c r="E6" s="14">
        <v>83849</v>
      </c>
      <c r="F6" s="14">
        <v>8884</v>
      </c>
      <c r="G6" s="15">
        <f t="shared" ref="G6:G11" si="0">C6+E6+F6+D6</f>
        <v>201108</v>
      </c>
      <c r="H6" s="37">
        <v>44744</v>
      </c>
      <c r="I6" s="37">
        <v>65585</v>
      </c>
      <c r="J6" s="37">
        <v>88659</v>
      </c>
      <c r="K6" s="37">
        <v>9913</v>
      </c>
      <c r="L6" s="38">
        <f>SUM(H6:K6)</f>
        <v>208901</v>
      </c>
      <c r="M6" s="37">
        <v>42925</v>
      </c>
      <c r="N6" s="37">
        <v>60706</v>
      </c>
      <c r="O6" s="37">
        <v>88208</v>
      </c>
      <c r="P6" s="37">
        <v>8670</v>
      </c>
      <c r="Q6" s="38">
        <f>SUM(M6:P6)</f>
        <v>200509</v>
      </c>
    </row>
    <row r="7" spans="1:17" x14ac:dyDescent="0.25">
      <c r="A7" s="2" t="s">
        <v>7</v>
      </c>
      <c r="B7" s="1" t="s">
        <v>21</v>
      </c>
      <c r="C7" s="28">
        <v>8927</v>
      </c>
      <c r="D7" s="28">
        <v>12594</v>
      </c>
      <c r="E7" s="28">
        <v>16741</v>
      </c>
      <c r="F7" s="28">
        <v>1719</v>
      </c>
      <c r="G7" s="19">
        <f t="shared" si="0"/>
        <v>39981</v>
      </c>
      <c r="H7" s="39">
        <v>9473</v>
      </c>
      <c r="I7" s="39">
        <f>12594+414</f>
        <v>13008</v>
      </c>
      <c r="J7" s="39">
        <v>17906</v>
      </c>
      <c r="K7" s="39">
        <v>1909</v>
      </c>
      <c r="L7" s="40">
        <f>SUM(H7:K7)</f>
        <v>42296</v>
      </c>
      <c r="M7" s="39">
        <v>9474</v>
      </c>
      <c r="N7" s="39">
        <v>11881</v>
      </c>
      <c r="O7" s="39">
        <v>17905</v>
      </c>
      <c r="P7" s="39">
        <v>1747</v>
      </c>
      <c r="Q7" s="40">
        <f>SUM(M7:P7)</f>
        <v>41007</v>
      </c>
    </row>
    <row r="8" spans="1:17" x14ac:dyDescent="0.25">
      <c r="A8" s="2" t="s">
        <v>8</v>
      </c>
      <c r="B8" s="1" t="s">
        <v>22</v>
      </c>
      <c r="C8" s="28">
        <v>150268</v>
      </c>
      <c r="D8" s="28">
        <v>16386</v>
      </c>
      <c r="E8" s="28">
        <v>27916</v>
      </c>
      <c r="F8" s="28">
        <v>8188</v>
      </c>
      <c r="G8" s="19">
        <f t="shared" si="0"/>
        <v>202758</v>
      </c>
      <c r="H8" s="39">
        <v>162032</v>
      </c>
      <c r="I8" s="39">
        <v>17010</v>
      </c>
      <c r="J8" s="39">
        <v>31397</v>
      </c>
      <c r="K8" s="39">
        <v>8318</v>
      </c>
      <c r="L8" s="40">
        <f t="shared" ref="L8:L9" si="1">SUM(H8:K8)</f>
        <v>218757</v>
      </c>
      <c r="M8" s="39">
        <v>122647</v>
      </c>
      <c r="N8" s="39">
        <v>13835</v>
      </c>
      <c r="O8" s="39">
        <v>23042</v>
      </c>
      <c r="P8" s="39">
        <v>5453</v>
      </c>
      <c r="Q8" s="40">
        <f t="shared" ref="Q8:Q9" si="2">SUM(M8:P8)</f>
        <v>164977</v>
      </c>
    </row>
    <row r="9" spans="1:17" x14ac:dyDescent="0.25">
      <c r="A9" s="2" t="s">
        <v>9</v>
      </c>
      <c r="B9" s="1" t="s">
        <v>23</v>
      </c>
      <c r="C9" s="28">
        <v>8000</v>
      </c>
      <c r="D9" s="28">
        <v>0</v>
      </c>
      <c r="E9" s="28">
        <v>0</v>
      </c>
      <c r="F9" s="28">
        <v>0</v>
      </c>
      <c r="G9" s="19">
        <f t="shared" si="0"/>
        <v>8000</v>
      </c>
      <c r="H9" s="39">
        <v>8000</v>
      </c>
      <c r="I9" s="39">
        <v>0</v>
      </c>
      <c r="J9" s="39">
        <v>0</v>
      </c>
      <c r="K9" s="39">
        <v>0</v>
      </c>
      <c r="L9" s="40">
        <f t="shared" si="1"/>
        <v>8000</v>
      </c>
      <c r="M9" s="39">
        <v>5180</v>
      </c>
      <c r="N9" s="39">
        <v>0</v>
      </c>
      <c r="O9" s="39">
        <v>0</v>
      </c>
      <c r="P9" s="39">
        <v>0</v>
      </c>
      <c r="Q9" s="40">
        <f t="shared" si="2"/>
        <v>5180</v>
      </c>
    </row>
    <row r="10" spans="1:17" ht="15.75" thickBot="1" x14ac:dyDescent="0.3">
      <c r="A10" s="2" t="s">
        <v>10</v>
      </c>
      <c r="B10" s="1" t="s">
        <v>24</v>
      </c>
      <c r="C10" s="28">
        <v>192059</v>
      </c>
      <c r="D10" s="28">
        <v>0</v>
      </c>
      <c r="E10" s="28">
        <v>0</v>
      </c>
      <c r="F10" s="28">
        <v>0</v>
      </c>
      <c r="G10" s="19">
        <f t="shared" si="0"/>
        <v>192059</v>
      </c>
      <c r="H10" s="28">
        <v>416767</v>
      </c>
      <c r="I10" s="41">
        <v>0</v>
      </c>
      <c r="J10" s="39">
        <v>0</v>
      </c>
      <c r="K10" s="39">
        <v>0</v>
      </c>
      <c r="L10" s="40">
        <f>SUM(H10:K10)</f>
        <v>416767</v>
      </c>
      <c r="M10" s="28">
        <v>24386</v>
      </c>
      <c r="N10" s="41">
        <v>0</v>
      </c>
      <c r="O10" s="39">
        <v>0</v>
      </c>
      <c r="P10" s="39">
        <v>0</v>
      </c>
      <c r="Q10" s="40">
        <f>SUM(M10:P10)</f>
        <v>24386</v>
      </c>
    </row>
    <row r="11" spans="1:17" ht="15.75" thickBot="1" x14ac:dyDescent="0.3">
      <c r="A11" s="23" t="s">
        <v>18</v>
      </c>
      <c r="B11" s="7" t="s">
        <v>25</v>
      </c>
      <c r="C11" s="20">
        <f>SUM(C6:C10)</f>
        <v>404454</v>
      </c>
      <c r="D11" s="20">
        <f>SUM(D6:D10)</f>
        <v>92155</v>
      </c>
      <c r="E11" s="20">
        <f>SUM(E6:E10)</f>
        <v>128506</v>
      </c>
      <c r="F11" s="20">
        <f>SUM(F6:F10)</f>
        <v>18791</v>
      </c>
      <c r="G11" s="21">
        <f t="shared" si="0"/>
        <v>643906</v>
      </c>
      <c r="H11" s="20">
        <f>SUM(H6:H10)</f>
        <v>641016</v>
      </c>
      <c r="I11" s="20">
        <f>SUM(I6:I10)</f>
        <v>95603</v>
      </c>
      <c r="J11" s="20">
        <f>SUM(J6:J10)</f>
        <v>137962</v>
      </c>
      <c r="K11" s="20">
        <f>SUM(K6:K10)</f>
        <v>20140</v>
      </c>
      <c r="L11" s="21">
        <f t="shared" ref="L11" si="3">H11+J11+K11+I11</f>
        <v>894721</v>
      </c>
      <c r="M11" s="20">
        <f>SUM(M6:M10)</f>
        <v>204612</v>
      </c>
      <c r="N11" s="20">
        <f>SUM(N6:N10)</f>
        <v>86422</v>
      </c>
      <c r="O11" s="20">
        <f>SUM(O6:O10)</f>
        <v>129155</v>
      </c>
      <c r="P11" s="20">
        <f>SUM(P6:P10)</f>
        <v>15870</v>
      </c>
      <c r="Q11" s="21">
        <f t="shared" ref="Q11" si="4">M11+O11+P11+N11</f>
        <v>436059</v>
      </c>
    </row>
    <row r="12" spans="1:17" x14ac:dyDescent="0.25">
      <c r="A12" s="3"/>
      <c r="B12" s="4"/>
      <c r="C12" s="30"/>
      <c r="D12" s="30"/>
      <c r="E12" s="30"/>
      <c r="F12" s="30"/>
      <c r="G12" s="29"/>
      <c r="H12" s="30"/>
      <c r="I12" s="30"/>
      <c r="J12" s="30"/>
      <c r="K12" s="30"/>
      <c r="L12" s="29"/>
      <c r="M12" s="30"/>
      <c r="N12" s="30"/>
      <c r="O12" s="30"/>
      <c r="P12" s="30"/>
      <c r="Q12" s="29"/>
    </row>
    <row r="13" spans="1:17" x14ac:dyDescent="0.25">
      <c r="A13" s="2" t="s">
        <v>11</v>
      </c>
      <c r="B13" s="1" t="s">
        <v>29</v>
      </c>
      <c r="C13" s="28">
        <v>0</v>
      </c>
      <c r="D13" s="28">
        <v>0</v>
      </c>
      <c r="E13" s="28">
        <v>0</v>
      </c>
      <c r="F13" s="28">
        <v>0</v>
      </c>
      <c r="G13" s="29">
        <f t="shared" ref="G13:G19" si="5">C13+E13+F13</f>
        <v>0</v>
      </c>
      <c r="H13" s="28">
        <v>0</v>
      </c>
      <c r="I13" s="28">
        <v>0</v>
      </c>
      <c r="J13" s="28">
        <v>0</v>
      </c>
      <c r="K13" s="28">
        <v>0</v>
      </c>
      <c r="L13" s="29">
        <f t="shared" ref="L13:L19" si="6">H13+J13+K13</f>
        <v>0</v>
      </c>
      <c r="M13" s="28">
        <v>0</v>
      </c>
      <c r="N13" s="28">
        <v>0</v>
      </c>
      <c r="O13" s="28">
        <v>0</v>
      </c>
      <c r="P13" s="28">
        <v>0</v>
      </c>
      <c r="Q13" s="29">
        <f t="shared" ref="Q13:Q19" si="7">M13+O13+P13</f>
        <v>0</v>
      </c>
    </row>
    <row r="14" spans="1:17" x14ac:dyDescent="0.25">
      <c r="A14" s="2" t="s">
        <v>12</v>
      </c>
      <c r="B14" s="1" t="s">
        <v>30</v>
      </c>
      <c r="C14" s="28">
        <v>0</v>
      </c>
      <c r="D14" s="28">
        <v>0</v>
      </c>
      <c r="E14" s="28">
        <v>0</v>
      </c>
      <c r="F14" s="28">
        <v>0</v>
      </c>
      <c r="G14" s="29">
        <f t="shared" si="5"/>
        <v>0</v>
      </c>
      <c r="H14" s="28">
        <v>0</v>
      </c>
      <c r="I14" s="28">
        <v>0</v>
      </c>
      <c r="J14" s="28">
        <v>0</v>
      </c>
      <c r="K14" s="28">
        <v>0</v>
      </c>
      <c r="L14" s="29">
        <f t="shared" si="6"/>
        <v>0</v>
      </c>
      <c r="M14" s="28">
        <v>0</v>
      </c>
      <c r="N14" s="28">
        <v>0</v>
      </c>
      <c r="O14" s="28">
        <v>0</v>
      </c>
      <c r="P14" s="28">
        <v>0</v>
      </c>
      <c r="Q14" s="29">
        <f t="shared" si="7"/>
        <v>0</v>
      </c>
    </row>
    <row r="15" spans="1:17" x14ac:dyDescent="0.25">
      <c r="A15" s="2" t="s">
        <v>13</v>
      </c>
      <c r="B15" s="1" t="s">
        <v>31</v>
      </c>
      <c r="C15" s="28">
        <v>0</v>
      </c>
      <c r="D15" s="28">
        <v>0</v>
      </c>
      <c r="E15" s="28">
        <v>0</v>
      </c>
      <c r="F15" s="28">
        <v>0</v>
      </c>
      <c r="G15" s="29">
        <f t="shared" si="5"/>
        <v>0</v>
      </c>
      <c r="H15" s="28">
        <v>0</v>
      </c>
      <c r="I15" s="28">
        <v>0</v>
      </c>
      <c r="J15" s="28">
        <v>0</v>
      </c>
      <c r="K15" s="28">
        <v>0</v>
      </c>
      <c r="L15" s="29">
        <f t="shared" si="6"/>
        <v>0</v>
      </c>
      <c r="M15" s="28">
        <v>0</v>
      </c>
      <c r="N15" s="28">
        <v>0</v>
      </c>
      <c r="O15" s="28">
        <v>0</v>
      </c>
      <c r="P15" s="28">
        <v>0</v>
      </c>
      <c r="Q15" s="29">
        <f t="shared" si="7"/>
        <v>0</v>
      </c>
    </row>
    <row r="16" spans="1:17" x14ac:dyDescent="0.25">
      <c r="A16" s="2" t="s">
        <v>14</v>
      </c>
      <c r="B16" s="1" t="s">
        <v>32</v>
      </c>
      <c r="C16" s="28">
        <v>0</v>
      </c>
      <c r="D16" s="28">
        <v>0</v>
      </c>
      <c r="E16" s="28">
        <v>0</v>
      </c>
      <c r="F16" s="28">
        <v>0</v>
      </c>
      <c r="G16" s="19">
        <f t="shared" si="5"/>
        <v>0</v>
      </c>
      <c r="H16" s="43">
        <v>6948</v>
      </c>
      <c r="I16" s="28">
        <v>0</v>
      </c>
      <c r="J16" s="28">
        <v>0</v>
      </c>
      <c r="K16" s="28">
        <v>0</v>
      </c>
      <c r="L16" s="19">
        <f t="shared" si="6"/>
        <v>6948</v>
      </c>
      <c r="M16" s="43">
        <v>6948</v>
      </c>
      <c r="N16" s="28">
        <v>0</v>
      </c>
      <c r="O16" s="28">
        <v>0</v>
      </c>
      <c r="P16" s="28">
        <v>0</v>
      </c>
      <c r="Q16" s="19">
        <f t="shared" si="7"/>
        <v>6948</v>
      </c>
    </row>
    <row r="17" spans="1:17" s="22" customFormat="1" x14ac:dyDescent="0.25">
      <c r="A17" s="2" t="s">
        <v>15</v>
      </c>
      <c r="B17" s="1" t="s">
        <v>33</v>
      </c>
      <c r="C17" s="18">
        <v>223710</v>
      </c>
      <c r="D17" s="18">
        <v>0</v>
      </c>
      <c r="E17" s="18">
        <v>0</v>
      </c>
      <c r="F17" s="18">
        <v>0</v>
      </c>
      <c r="G17" s="19">
        <f t="shared" si="5"/>
        <v>223710</v>
      </c>
      <c r="H17" s="44">
        <v>234956</v>
      </c>
      <c r="I17" s="18">
        <v>0</v>
      </c>
      <c r="J17" s="18">
        <v>0</v>
      </c>
      <c r="K17" s="18">
        <v>0</v>
      </c>
      <c r="L17" s="19">
        <f t="shared" si="6"/>
        <v>234956</v>
      </c>
      <c r="M17" s="44">
        <v>232831</v>
      </c>
      <c r="N17" s="18">
        <v>0</v>
      </c>
      <c r="O17" s="18">
        <v>0</v>
      </c>
      <c r="P17" s="18">
        <v>0</v>
      </c>
      <c r="Q17" s="19">
        <f t="shared" si="7"/>
        <v>232831</v>
      </c>
    </row>
    <row r="18" spans="1:17" s="22" customFormat="1" x14ac:dyDescent="0.25">
      <c r="A18" s="2" t="s">
        <v>16</v>
      </c>
      <c r="B18" s="1" t="s">
        <v>34</v>
      </c>
      <c r="C18" s="18">
        <v>0</v>
      </c>
      <c r="D18" s="18">
        <v>0</v>
      </c>
      <c r="E18" s="18">
        <v>0</v>
      </c>
      <c r="F18" s="18">
        <v>0</v>
      </c>
      <c r="G18" s="19">
        <f t="shared" si="5"/>
        <v>0</v>
      </c>
      <c r="H18" s="18">
        <v>0</v>
      </c>
      <c r="I18" s="18">
        <v>0</v>
      </c>
      <c r="J18" s="18">
        <v>0</v>
      </c>
      <c r="K18" s="18">
        <v>0</v>
      </c>
      <c r="L18" s="19">
        <f t="shared" si="6"/>
        <v>0</v>
      </c>
      <c r="M18" s="18">
        <v>0</v>
      </c>
      <c r="N18" s="18">
        <v>0</v>
      </c>
      <c r="O18" s="18">
        <v>0</v>
      </c>
      <c r="P18" s="18">
        <v>0</v>
      </c>
      <c r="Q18" s="19">
        <f t="shared" si="7"/>
        <v>0</v>
      </c>
    </row>
    <row r="19" spans="1:17" s="22" customFormat="1" ht="15.75" thickBot="1" x14ac:dyDescent="0.3">
      <c r="A19" s="5" t="s">
        <v>17</v>
      </c>
      <c r="B19" s="6" t="s">
        <v>35</v>
      </c>
      <c r="C19" s="31">
        <v>0</v>
      </c>
      <c r="D19" s="31">
        <v>0</v>
      </c>
      <c r="E19" s="31">
        <v>0</v>
      </c>
      <c r="F19" s="31">
        <v>0</v>
      </c>
      <c r="G19" s="32">
        <f t="shared" si="5"/>
        <v>0</v>
      </c>
      <c r="H19" s="31">
        <v>0</v>
      </c>
      <c r="I19" s="31">
        <v>0</v>
      </c>
      <c r="J19" s="31">
        <v>0</v>
      </c>
      <c r="K19" s="31">
        <v>0</v>
      </c>
      <c r="L19" s="32">
        <f t="shared" si="6"/>
        <v>0</v>
      </c>
      <c r="M19" s="31">
        <v>0</v>
      </c>
      <c r="N19" s="31">
        <v>0</v>
      </c>
      <c r="O19" s="31">
        <v>0</v>
      </c>
      <c r="P19" s="31">
        <v>0</v>
      </c>
      <c r="Q19" s="32">
        <f t="shared" si="7"/>
        <v>0</v>
      </c>
    </row>
    <row r="20" spans="1:17" ht="15.75" thickBot="1" x14ac:dyDescent="0.3">
      <c r="A20" s="23" t="s">
        <v>19</v>
      </c>
      <c r="B20" s="7" t="s">
        <v>26</v>
      </c>
      <c r="C20" s="20">
        <f>SUM(C13:C19)</f>
        <v>223710</v>
      </c>
      <c r="D20" s="20">
        <f>SUM(D13:D19)</f>
        <v>0</v>
      </c>
      <c r="E20" s="20">
        <f>SUM(E13:E19)</f>
        <v>0</v>
      </c>
      <c r="F20" s="20">
        <f>SUM(F13:F19)</f>
        <v>0</v>
      </c>
      <c r="G20" s="21">
        <f>C20+E20+F20+D20</f>
        <v>223710</v>
      </c>
      <c r="H20" s="20">
        <f>SUM(H13:H19)</f>
        <v>241904</v>
      </c>
      <c r="I20" s="20">
        <f>SUM(I13:I19)</f>
        <v>0</v>
      </c>
      <c r="J20" s="20">
        <f>SUM(J13:J19)</f>
        <v>0</v>
      </c>
      <c r="K20" s="20">
        <f>SUM(K13:K19)</f>
        <v>0</v>
      </c>
      <c r="L20" s="21">
        <f>H20+J20+K20+I20</f>
        <v>241904</v>
      </c>
      <c r="M20" s="20">
        <f>SUM(M13:M19)</f>
        <v>239779</v>
      </c>
      <c r="N20" s="20">
        <f>SUM(N13:N19)</f>
        <v>0</v>
      </c>
      <c r="O20" s="20">
        <f>SUM(O13:O19)</f>
        <v>0</v>
      </c>
      <c r="P20" s="20">
        <f>SUM(P13:P19)</f>
        <v>0</v>
      </c>
      <c r="Q20" s="21">
        <f>M20+O20+P20+N20</f>
        <v>239779</v>
      </c>
    </row>
    <row r="21" spans="1:17" ht="15.75" thickBot="1" x14ac:dyDescent="0.3">
      <c r="A21" s="8"/>
      <c r="B21" s="9"/>
      <c r="C21" s="26"/>
      <c r="D21" s="26"/>
      <c r="E21" s="26"/>
      <c r="F21" s="26"/>
      <c r="G21" s="27"/>
      <c r="H21" s="26"/>
      <c r="I21" s="26"/>
      <c r="J21" s="26"/>
      <c r="K21" s="26"/>
      <c r="L21" s="27"/>
      <c r="M21" s="26"/>
      <c r="N21" s="26"/>
      <c r="O21" s="26"/>
      <c r="P21" s="26"/>
      <c r="Q21" s="27"/>
    </row>
    <row r="22" spans="1:17" ht="15.75" thickBot="1" x14ac:dyDescent="0.3">
      <c r="A22" s="23" t="s">
        <v>27</v>
      </c>
      <c r="B22" s="24" t="s">
        <v>28</v>
      </c>
      <c r="C22" s="20">
        <f>C20+C11</f>
        <v>628164</v>
      </c>
      <c r="D22" s="20">
        <f>D20+D11</f>
        <v>92155</v>
      </c>
      <c r="E22" s="20">
        <f>E20+E11</f>
        <v>128506</v>
      </c>
      <c r="F22" s="20">
        <f>F20+F11</f>
        <v>18791</v>
      </c>
      <c r="G22" s="21">
        <f>C22+E22+F22+D22</f>
        <v>867616</v>
      </c>
      <c r="H22" s="20">
        <f>H20+H11</f>
        <v>882920</v>
      </c>
      <c r="I22" s="20">
        <f>I20+I11</f>
        <v>95603</v>
      </c>
      <c r="J22" s="20">
        <f>J20+J11</f>
        <v>137962</v>
      </c>
      <c r="K22" s="20">
        <f>K20+K11</f>
        <v>20140</v>
      </c>
      <c r="L22" s="21">
        <f>H22+J22+K22+I22</f>
        <v>1136625</v>
      </c>
      <c r="M22" s="20">
        <f>M20+M11</f>
        <v>444391</v>
      </c>
      <c r="N22" s="20">
        <f>N20+N11</f>
        <v>86422</v>
      </c>
      <c r="O22" s="20">
        <f>O20+O11</f>
        <v>129155</v>
      </c>
      <c r="P22" s="20">
        <f>P20+P11</f>
        <v>15870</v>
      </c>
      <c r="Q22" s="21">
        <f>M22+O22+P22+N22</f>
        <v>675838</v>
      </c>
    </row>
    <row r="23" spans="1:17" x14ac:dyDescent="0.25">
      <c r="A23" s="3"/>
      <c r="B23" s="4"/>
      <c r="C23" s="30"/>
      <c r="D23" s="30"/>
      <c r="E23" s="30"/>
      <c r="F23" s="30"/>
      <c r="G23" s="29"/>
      <c r="H23" s="30"/>
      <c r="I23" s="30"/>
      <c r="J23" s="30"/>
      <c r="K23" s="30"/>
      <c r="L23" s="29"/>
      <c r="M23" s="30"/>
      <c r="N23" s="30"/>
      <c r="O23" s="30"/>
      <c r="P23" s="30"/>
      <c r="Q23" s="29"/>
    </row>
    <row r="24" spans="1:17" x14ac:dyDescent="0.25">
      <c r="A24" s="2" t="s">
        <v>36</v>
      </c>
      <c r="B24" s="1" t="s">
        <v>39</v>
      </c>
      <c r="C24" s="28">
        <v>128730</v>
      </c>
      <c r="D24" s="28">
        <v>762</v>
      </c>
      <c r="E24" s="28">
        <v>1289</v>
      </c>
      <c r="F24" s="28">
        <v>127</v>
      </c>
      <c r="G24" s="19">
        <f>C24+E24+F24+D24</f>
        <v>130908</v>
      </c>
      <c r="H24" s="39">
        <v>220458</v>
      </c>
      <c r="I24" s="39">
        <v>765</v>
      </c>
      <c r="J24" s="39">
        <v>1289</v>
      </c>
      <c r="K24" s="39">
        <f>127+107+46</f>
        <v>280</v>
      </c>
      <c r="L24" s="40">
        <f t="shared" ref="L24:L26" si="8">SUM(H24:K24)</f>
        <v>222792</v>
      </c>
      <c r="M24" s="39">
        <v>74040</v>
      </c>
      <c r="N24" s="39">
        <v>327</v>
      </c>
      <c r="O24" s="39">
        <v>1264</v>
      </c>
      <c r="P24" s="39">
        <v>278</v>
      </c>
      <c r="Q24" s="40">
        <f t="shared" ref="Q24:Q26" si="9">SUM(M24:P24)</f>
        <v>75909</v>
      </c>
    </row>
    <row r="25" spans="1:17" x14ac:dyDescent="0.25">
      <c r="A25" s="2" t="s">
        <v>37</v>
      </c>
      <c r="B25" s="1" t="s">
        <v>40</v>
      </c>
      <c r="C25" s="28">
        <v>92350</v>
      </c>
      <c r="D25" s="28">
        <v>0</v>
      </c>
      <c r="E25" s="28">
        <v>4128</v>
      </c>
      <c r="F25" s="28">
        <v>1270</v>
      </c>
      <c r="G25" s="19">
        <f>C25+E25+F25</f>
        <v>97748</v>
      </c>
      <c r="H25" s="39">
        <v>170937</v>
      </c>
      <c r="I25" s="39">
        <v>0</v>
      </c>
      <c r="J25" s="39">
        <f>4128-3810</f>
        <v>318</v>
      </c>
      <c r="K25" s="39">
        <v>663</v>
      </c>
      <c r="L25" s="40">
        <f t="shared" si="8"/>
        <v>171918</v>
      </c>
      <c r="M25" s="39">
        <v>153873</v>
      </c>
      <c r="N25" s="39">
        <v>0</v>
      </c>
      <c r="O25" s="39">
        <v>289</v>
      </c>
      <c r="P25" s="39">
        <v>663</v>
      </c>
      <c r="Q25" s="40">
        <f t="shared" si="9"/>
        <v>154825</v>
      </c>
    </row>
    <row r="26" spans="1:17" ht="15.75" thickBot="1" x14ac:dyDescent="0.3">
      <c r="A26" s="2" t="s">
        <v>38</v>
      </c>
      <c r="B26" s="1" t="s">
        <v>41</v>
      </c>
      <c r="C26" s="28">
        <v>6500</v>
      </c>
      <c r="D26" s="28">
        <v>0</v>
      </c>
      <c r="E26" s="28">
        <v>0</v>
      </c>
      <c r="F26" s="28">
        <v>0</v>
      </c>
      <c r="G26" s="19">
        <f>C26+E26+F26</f>
        <v>6500</v>
      </c>
      <c r="H26" s="39">
        <f>6500+3850</f>
        <v>10350</v>
      </c>
      <c r="I26" s="39">
        <v>0</v>
      </c>
      <c r="J26" s="39">
        <v>0</v>
      </c>
      <c r="K26" s="39">
        <v>0</v>
      </c>
      <c r="L26" s="40">
        <f t="shared" si="8"/>
        <v>10350</v>
      </c>
      <c r="M26" s="39">
        <v>5850</v>
      </c>
      <c r="N26" s="39">
        <v>0</v>
      </c>
      <c r="O26" s="39">
        <v>0</v>
      </c>
      <c r="P26" s="39">
        <v>0</v>
      </c>
      <c r="Q26" s="40">
        <f t="shared" si="9"/>
        <v>5850</v>
      </c>
    </row>
    <row r="27" spans="1:17" ht="15.75" thickBot="1" x14ac:dyDescent="0.3">
      <c r="A27" s="23" t="s">
        <v>42</v>
      </c>
      <c r="B27" s="7" t="s">
        <v>43</v>
      </c>
      <c r="C27" s="20">
        <f>SUM(C24:C26)</f>
        <v>227580</v>
      </c>
      <c r="D27" s="20">
        <f>SUM(D24:D26)</f>
        <v>762</v>
      </c>
      <c r="E27" s="20">
        <f>SUM(E24:E26)</f>
        <v>5417</v>
      </c>
      <c r="F27" s="20">
        <f>SUM(F24:F26)</f>
        <v>1397</v>
      </c>
      <c r="G27" s="21">
        <f>C27+E27+F27+D27</f>
        <v>235156</v>
      </c>
      <c r="H27" s="20">
        <f>SUM(H24:H26)</f>
        <v>401745</v>
      </c>
      <c r="I27" s="20">
        <f>SUM(I24:I26)</f>
        <v>765</v>
      </c>
      <c r="J27" s="20">
        <f>SUM(J24:J26)</f>
        <v>1607</v>
      </c>
      <c r="K27" s="20">
        <f>SUM(K24:K26)</f>
        <v>943</v>
      </c>
      <c r="L27" s="21">
        <f>H27+J27+K27+I27</f>
        <v>405060</v>
      </c>
      <c r="M27" s="20">
        <f>SUM(M24:M26)</f>
        <v>233763</v>
      </c>
      <c r="N27" s="20">
        <f>SUM(N24:N26)</f>
        <v>327</v>
      </c>
      <c r="O27" s="20">
        <f>SUM(O24:O26)</f>
        <v>1553</v>
      </c>
      <c r="P27" s="20">
        <f>SUM(P24:P26)</f>
        <v>941</v>
      </c>
      <c r="Q27" s="21">
        <f>M27+O27+P27+N27</f>
        <v>236584</v>
      </c>
    </row>
    <row r="28" spans="1:17" x14ac:dyDescent="0.25">
      <c r="A28" s="2"/>
      <c r="B28" s="1"/>
      <c r="C28" s="28"/>
      <c r="D28" s="28"/>
      <c r="E28" s="28"/>
      <c r="F28" s="28"/>
      <c r="G28" s="19"/>
      <c r="H28" s="28"/>
      <c r="I28" s="28"/>
      <c r="J28" s="28"/>
      <c r="K28" s="28"/>
      <c r="L28" s="19"/>
      <c r="M28" s="28"/>
      <c r="N28" s="28"/>
      <c r="O28" s="28"/>
      <c r="P28" s="28"/>
      <c r="Q28" s="19"/>
    </row>
    <row r="29" spans="1:17" s="22" customFormat="1" x14ac:dyDescent="0.25">
      <c r="A29" s="2" t="s">
        <v>11</v>
      </c>
      <c r="B29" s="1" t="s">
        <v>29</v>
      </c>
      <c r="C29" s="28">
        <v>0</v>
      </c>
      <c r="D29" s="28">
        <v>0</v>
      </c>
      <c r="E29" s="28">
        <v>0</v>
      </c>
      <c r="F29" s="28">
        <v>0</v>
      </c>
      <c r="G29" s="29">
        <f t="shared" ref="G29:G35" si="10">C29+E29+F29</f>
        <v>0</v>
      </c>
      <c r="H29" s="28">
        <v>0</v>
      </c>
      <c r="I29" s="28">
        <v>0</v>
      </c>
      <c r="J29" s="28">
        <v>0</v>
      </c>
      <c r="K29" s="28">
        <v>0</v>
      </c>
      <c r="L29" s="29">
        <f t="shared" ref="L29:L35" si="11">H29+J29+K29</f>
        <v>0</v>
      </c>
      <c r="M29" s="28">
        <v>0</v>
      </c>
      <c r="N29" s="28">
        <v>0</v>
      </c>
      <c r="O29" s="28">
        <v>0</v>
      </c>
      <c r="P29" s="28">
        <v>0</v>
      </c>
      <c r="Q29" s="29">
        <f t="shared" ref="Q29:Q35" si="12">M29+O29+P29</f>
        <v>0</v>
      </c>
    </row>
    <row r="30" spans="1:17" x14ac:dyDescent="0.25">
      <c r="A30" s="2" t="s">
        <v>12</v>
      </c>
      <c r="B30" s="1" t="s">
        <v>30</v>
      </c>
      <c r="C30" s="28">
        <v>0</v>
      </c>
      <c r="D30" s="28">
        <v>0</v>
      </c>
      <c r="E30" s="28">
        <v>0</v>
      </c>
      <c r="F30" s="28">
        <v>0</v>
      </c>
      <c r="G30" s="29">
        <f t="shared" si="10"/>
        <v>0</v>
      </c>
      <c r="H30" s="28">
        <v>0</v>
      </c>
      <c r="I30" s="28">
        <v>0</v>
      </c>
      <c r="J30" s="28">
        <v>0</v>
      </c>
      <c r="K30" s="28">
        <v>0</v>
      </c>
      <c r="L30" s="29">
        <f t="shared" si="11"/>
        <v>0</v>
      </c>
      <c r="M30" s="28">
        <v>0</v>
      </c>
      <c r="N30" s="28">
        <v>0</v>
      </c>
      <c r="O30" s="28">
        <v>0</v>
      </c>
      <c r="P30" s="28">
        <v>0</v>
      </c>
      <c r="Q30" s="29">
        <f t="shared" si="12"/>
        <v>0</v>
      </c>
    </row>
    <row r="31" spans="1:17" x14ac:dyDescent="0.25">
      <c r="A31" s="2" t="s">
        <v>13</v>
      </c>
      <c r="B31" s="1" t="s">
        <v>31</v>
      </c>
      <c r="C31" s="28">
        <v>0</v>
      </c>
      <c r="D31" s="28">
        <v>0</v>
      </c>
      <c r="E31" s="28">
        <v>0</v>
      </c>
      <c r="F31" s="28">
        <v>0</v>
      </c>
      <c r="G31" s="29">
        <f t="shared" si="10"/>
        <v>0</v>
      </c>
      <c r="H31" s="28">
        <v>0</v>
      </c>
      <c r="I31" s="28">
        <v>0</v>
      </c>
      <c r="J31" s="28">
        <v>0</v>
      </c>
      <c r="K31" s="28">
        <v>0</v>
      </c>
      <c r="L31" s="29">
        <f t="shared" si="11"/>
        <v>0</v>
      </c>
      <c r="M31" s="28">
        <v>0</v>
      </c>
      <c r="N31" s="28">
        <v>0</v>
      </c>
      <c r="O31" s="28">
        <v>0</v>
      </c>
      <c r="P31" s="28">
        <v>0</v>
      </c>
      <c r="Q31" s="29">
        <f t="shared" si="12"/>
        <v>0</v>
      </c>
    </row>
    <row r="32" spans="1:17" x14ac:dyDescent="0.25">
      <c r="A32" s="2" t="s">
        <v>14</v>
      </c>
      <c r="B32" s="1" t="s">
        <v>32</v>
      </c>
      <c r="C32" s="28">
        <v>0</v>
      </c>
      <c r="D32" s="28">
        <v>0</v>
      </c>
      <c r="E32" s="28">
        <v>0</v>
      </c>
      <c r="F32" s="28">
        <v>0</v>
      </c>
      <c r="G32" s="19">
        <f t="shared" si="10"/>
        <v>0</v>
      </c>
      <c r="H32" s="28">
        <v>0</v>
      </c>
      <c r="I32" s="28">
        <v>0</v>
      </c>
      <c r="J32" s="28">
        <v>0</v>
      </c>
      <c r="K32" s="28">
        <v>0</v>
      </c>
      <c r="L32" s="19">
        <f t="shared" si="11"/>
        <v>0</v>
      </c>
      <c r="M32" s="28">
        <v>0</v>
      </c>
      <c r="N32" s="28">
        <v>0</v>
      </c>
      <c r="O32" s="28">
        <v>0</v>
      </c>
      <c r="P32" s="28">
        <v>0</v>
      </c>
      <c r="Q32" s="19">
        <f t="shared" si="12"/>
        <v>0</v>
      </c>
    </row>
    <row r="33" spans="1:17" x14ac:dyDescent="0.25">
      <c r="A33" s="2" t="s">
        <v>15</v>
      </c>
      <c r="B33" s="1" t="s">
        <v>33</v>
      </c>
      <c r="C33" s="18">
        <v>7576</v>
      </c>
      <c r="D33" s="18">
        <v>0</v>
      </c>
      <c r="E33" s="18">
        <v>0</v>
      </c>
      <c r="F33" s="18">
        <v>0</v>
      </c>
      <c r="G33" s="19">
        <f t="shared" si="10"/>
        <v>7576</v>
      </c>
      <c r="H33" s="18">
        <v>3315</v>
      </c>
      <c r="I33" s="18">
        <v>0</v>
      </c>
      <c r="J33" s="18">
        <v>0</v>
      </c>
      <c r="K33" s="18">
        <v>0</v>
      </c>
      <c r="L33" s="19">
        <f t="shared" si="11"/>
        <v>3315</v>
      </c>
      <c r="M33" s="18">
        <v>0</v>
      </c>
      <c r="N33" s="18">
        <v>0</v>
      </c>
      <c r="O33" s="18">
        <v>0</v>
      </c>
      <c r="P33" s="18">
        <v>0</v>
      </c>
      <c r="Q33" s="19">
        <f t="shared" si="12"/>
        <v>0</v>
      </c>
    </row>
    <row r="34" spans="1:17" x14ac:dyDescent="0.25">
      <c r="A34" s="2" t="s">
        <v>16</v>
      </c>
      <c r="B34" s="1" t="s">
        <v>34</v>
      </c>
      <c r="C34" s="18">
        <v>0</v>
      </c>
      <c r="D34" s="18">
        <v>0</v>
      </c>
      <c r="E34" s="18">
        <v>0</v>
      </c>
      <c r="F34" s="18">
        <v>0</v>
      </c>
      <c r="G34" s="19">
        <f t="shared" si="10"/>
        <v>0</v>
      </c>
      <c r="H34" s="18">
        <v>0</v>
      </c>
      <c r="I34" s="18">
        <v>0</v>
      </c>
      <c r="J34" s="18">
        <v>0</v>
      </c>
      <c r="K34" s="18">
        <v>0</v>
      </c>
      <c r="L34" s="19">
        <f t="shared" si="11"/>
        <v>0</v>
      </c>
      <c r="M34" s="18">
        <v>0</v>
      </c>
      <c r="N34" s="18">
        <v>0</v>
      </c>
      <c r="O34" s="18">
        <v>0</v>
      </c>
      <c r="P34" s="18">
        <v>0</v>
      </c>
      <c r="Q34" s="19">
        <f t="shared" si="12"/>
        <v>0</v>
      </c>
    </row>
    <row r="35" spans="1:17" ht="15.75" thickBot="1" x14ac:dyDescent="0.3">
      <c r="A35" s="5" t="s">
        <v>17</v>
      </c>
      <c r="B35" s="6" t="s">
        <v>35</v>
      </c>
      <c r="C35" s="31">
        <v>0</v>
      </c>
      <c r="D35" s="31">
        <v>0</v>
      </c>
      <c r="E35" s="31">
        <v>0</v>
      </c>
      <c r="F35" s="31">
        <v>0</v>
      </c>
      <c r="G35" s="32">
        <f t="shared" si="10"/>
        <v>0</v>
      </c>
      <c r="H35" s="31">
        <v>0</v>
      </c>
      <c r="I35" s="31">
        <v>0</v>
      </c>
      <c r="J35" s="31">
        <v>0</v>
      </c>
      <c r="K35" s="31">
        <v>0</v>
      </c>
      <c r="L35" s="32">
        <f t="shared" si="11"/>
        <v>0</v>
      </c>
      <c r="M35" s="31">
        <v>0</v>
      </c>
      <c r="N35" s="31">
        <v>0</v>
      </c>
      <c r="O35" s="31">
        <v>0</v>
      </c>
      <c r="P35" s="31">
        <v>0</v>
      </c>
      <c r="Q35" s="32">
        <f t="shared" si="12"/>
        <v>0</v>
      </c>
    </row>
    <row r="36" spans="1:17" ht="15.75" thickBot="1" x14ac:dyDescent="0.3">
      <c r="A36" s="23" t="s">
        <v>44</v>
      </c>
      <c r="B36" s="7" t="s">
        <v>45</v>
      </c>
      <c r="C36" s="20">
        <f>SUM(C29:C35)</f>
        <v>7576</v>
      </c>
      <c r="D36" s="20">
        <f>SUM(D29:D35)</f>
        <v>0</v>
      </c>
      <c r="E36" s="20">
        <f>SUM(E29:E35)</f>
        <v>0</v>
      </c>
      <c r="F36" s="20">
        <f>SUM(F29:F35)</f>
        <v>0</v>
      </c>
      <c r="G36" s="21">
        <f>C36+E36+F36</f>
        <v>7576</v>
      </c>
      <c r="H36" s="20">
        <f>SUM(H29:H35)</f>
        <v>3315</v>
      </c>
      <c r="I36" s="20">
        <f>SUM(I29:I35)</f>
        <v>0</v>
      </c>
      <c r="J36" s="20">
        <f>SUM(J29:J35)</f>
        <v>0</v>
      </c>
      <c r="K36" s="20">
        <f>SUM(K29:K35)</f>
        <v>0</v>
      </c>
      <c r="L36" s="21">
        <f>H36+J36+K36</f>
        <v>3315</v>
      </c>
      <c r="M36" s="20">
        <f>SUM(M29:M35)</f>
        <v>0</v>
      </c>
      <c r="N36" s="20">
        <f>SUM(N29:N35)</f>
        <v>0</v>
      </c>
      <c r="O36" s="20">
        <f>SUM(O29:O35)</f>
        <v>0</v>
      </c>
      <c r="P36" s="20">
        <f>SUM(P29:P35)</f>
        <v>0</v>
      </c>
      <c r="Q36" s="21">
        <f>M36+O36+P36</f>
        <v>0</v>
      </c>
    </row>
    <row r="37" spans="1:17" ht="15.75" thickBot="1" x14ac:dyDescent="0.3">
      <c r="A37" s="8"/>
      <c r="B37" s="9"/>
      <c r="C37" s="26"/>
      <c r="D37" s="26"/>
      <c r="E37" s="26"/>
      <c r="F37" s="26"/>
      <c r="G37" s="27"/>
      <c r="H37" s="26"/>
      <c r="I37" s="26"/>
      <c r="J37" s="26"/>
      <c r="K37" s="26"/>
      <c r="L37" s="27"/>
      <c r="M37" s="26"/>
      <c r="N37" s="26"/>
      <c r="O37" s="26"/>
      <c r="P37" s="26"/>
      <c r="Q37" s="27"/>
    </row>
    <row r="38" spans="1:17" ht="15.75" thickBot="1" x14ac:dyDescent="0.3">
      <c r="A38" s="23" t="s">
        <v>46</v>
      </c>
      <c r="B38" s="24" t="s">
        <v>47</v>
      </c>
      <c r="C38" s="20">
        <f>C36+C27</f>
        <v>235156</v>
      </c>
      <c r="D38" s="20">
        <f>D36+D27</f>
        <v>762</v>
      </c>
      <c r="E38" s="20">
        <f>E36+E27</f>
        <v>5417</v>
      </c>
      <c r="F38" s="20">
        <f>F36+F27</f>
        <v>1397</v>
      </c>
      <c r="G38" s="21">
        <f>C38+E38+F38+D38</f>
        <v>242732</v>
      </c>
      <c r="H38" s="20">
        <f>H36+H27</f>
        <v>405060</v>
      </c>
      <c r="I38" s="20">
        <f>I36+I27</f>
        <v>765</v>
      </c>
      <c r="J38" s="20">
        <f>J36+J27</f>
        <v>1607</v>
      </c>
      <c r="K38" s="20">
        <f>K36+K27</f>
        <v>943</v>
      </c>
      <c r="L38" s="21">
        <f>H38+J38+K38+I38</f>
        <v>408375</v>
      </c>
      <c r="M38" s="20">
        <f>M36+M27</f>
        <v>233763</v>
      </c>
      <c r="N38" s="20">
        <f>N36+N27</f>
        <v>327</v>
      </c>
      <c r="O38" s="20">
        <f>O36+O27</f>
        <v>1553</v>
      </c>
      <c r="P38" s="20">
        <f>P36+P27</f>
        <v>941</v>
      </c>
      <c r="Q38" s="21">
        <f>M38+O38+P38+N38</f>
        <v>236584</v>
      </c>
    </row>
    <row r="39" spans="1:17" ht="15.75" thickBot="1" x14ac:dyDescent="0.3">
      <c r="A39" s="8"/>
      <c r="B39" s="25"/>
      <c r="C39" s="26"/>
      <c r="D39" s="26"/>
      <c r="E39" s="26"/>
      <c r="F39" s="26"/>
      <c r="G39" s="27"/>
      <c r="H39" s="26"/>
      <c r="I39" s="26"/>
      <c r="J39" s="26"/>
      <c r="K39" s="26"/>
      <c r="L39" s="27"/>
      <c r="M39" s="26"/>
      <c r="N39" s="26"/>
      <c r="O39" s="26"/>
      <c r="P39" s="26"/>
      <c r="Q39" s="27"/>
    </row>
    <row r="40" spans="1:17" ht="15.75" thickBot="1" x14ac:dyDescent="0.3">
      <c r="A40" s="23" t="s">
        <v>48</v>
      </c>
      <c r="B40" s="24" t="s">
        <v>49</v>
      </c>
      <c r="C40" s="20">
        <f>C22+C38</f>
        <v>863320</v>
      </c>
      <c r="D40" s="20">
        <f>D22+D38</f>
        <v>92917</v>
      </c>
      <c r="E40" s="20">
        <f>E22+E38</f>
        <v>133923</v>
      </c>
      <c r="F40" s="20">
        <f>F22+F38</f>
        <v>20188</v>
      </c>
      <c r="G40" s="21">
        <f>C40+E40+F40+D40</f>
        <v>1110348</v>
      </c>
      <c r="H40" s="20">
        <f>H22+H38</f>
        <v>1287980</v>
      </c>
      <c r="I40" s="20">
        <f>I22+I38</f>
        <v>96368</v>
      </c>
      <c r="J40" s="20">
        <f>J22+J38</f>
        <v>139569</v>
      </c>
      <c r="K40" s="20">
        <f>K22+K38</f>
        <v>21083</v>
      </c>
      <c r="L40" s="21">
        <f>H40+J40+K40+I40</f>
        <v>1545000</v>
      </c>
      <c r="M40" s="20">
        <f>M22+M38</f>
        <v>678154</v>
      </c>
      <c r="N40" s="20">
        <f>N22+N38</f>
        <v>86749</v>
      </c>
      <c r="O40" s="20">
        <f>O22+O38</f>
        <v>130708</v>
      </c>
      <c r="P40" s="20">
        <f>P22+P38</f>
        <v>16811</v>
      </c>
      <c r="Q40" s="21">
        <f>M40+O40+P40+N40</f>
        <v>912422</v>
      </c>
    </row>
    <row r="41" spans="1:17" x14ac:dyDescent="0.25">
      <c r="A41" s="36"/>
    </row>
  </sheetData>
  <mergeCells count="6">
    <mergeCell ref="M4:Q4"/>
    <mergeCell ref="A2:Q2"/>
    <mergeCell ref="B4:B5"/>
    <mergeCell ref="A4:A5"/>
    <mergeCell ref="H4:L4"/>
    <mergeCell ref="C4:G4"/>
  </mergeCells>
  <phoneticPr fontId="4" type="noConversion"/>
  <pageMargins left="0.70866141732283472" right="0.70866141732283472" top="0.74803149606299213" bottom="0.74803149606299213" header="0.31496062992125984" footer="0.31496062992125984"/>
  <pageSetup paperSize="9" scale="6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topLeftCell="A4" workbookViewId="0">
      <selection activeCell="C32" sqref="C32:C33"/>
    </sheetView>
  </sheetViews>
  <sheetFormatPr defaultRowHeight="15" x14ac:dyDescent="0.25"/>
  <sheetData/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7.sz.m.-műk.-felh.kiad.</vt:lpstr>
      <vt:lpstr>Munka3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Gáspárné</dc:creator>
  <cp:lastModifiedBy>CsillagK</cp:lastModifiedBy>
  <cp:lastPrinted>2018-05-25T13:15:57Z</cp:lastPrinted>
  <dcterms:created xsi:type="dcterms:W3CDTF">2014-02-09T08:54:17Z</dcterms:created>
  <dcterms:modified xsi:type="dcterms:W3CDTF">2019-05-10T07:56:43Z</dcterms:modified>
</cp:coreProperties>
</file>